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7203b1aa8ba4948" /></Relationships>
</file>

<file path=xl/workbook.xml><?xml version="1.0" encoding="utf-8"?>
<x:workbook xmlns:x="http://schemas.openxmlformats.org/spreadsheetml/2006/main">
  <x:sheets>
    <x:sheet xmlns:r="http://schemas.openxmlformats.org/officeDocument/2006/relationships" name="Dashboard" sheetId="1" r:id="R3137d4aa2a1d4c9e"/>
    <x:sheet xmlns:r="http://schemas.openxmlformats.org/officeDocument/2006/relationships" name="Transactions" sheetId="2" r:id="R7a57d9b8d03f4551"/>
    <x:sheet xmlns:r="http://schemas.openxmlformats.org/officeDocument/2006/relationships" name="Expenses" sheetId="3" r:id="R7b38e5fd84c8403c"/>
    <x:sheet xmlns:r="http://schemas.openxmlformats.org/officeDocument/2006/relationships" name="Masterlists" sheetId="4" r:id="R1a156b4cfbe04651"/>
    <x:sheet xmlns:r="http://schemas.openxmlformats.org/officeDocument/2006/relationships" name="Examples" sheetId="5" r:id="Re4664a17be514492"/>
    <x:sheet xmlns:r="http://schemas.openxmlformats.org/officeDocument/2006/relationships" name="Guide" sheetId="6" r:id="Rfc6e0ac88ed14052"/>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0.00);&quot;–&quot;"/>
    <x:numFmt numFmtId="201" formatCode="dd mmm yyyy"/>
    <x:numFmt numFmtId="202" formatCode="mmm"/>
    <x:numFmt numFmtId="203" formatCode="0"/>
  </x:numFmts>
  <x:fonts count="9">
    <x:font>
      <x:sz val="11"/>
      <x:name val="Carlito"/>
    </x:font>
    <x:font>
      <x:sz val="11"/>
      <x:color rgb="FF243E36"/>
      <x:name val="Arial"/>
    </x:font>
    <x:font>
      <x:b/>
      <x:sz val="17"/>
      <x:color rgb="FF176B53"/>
      <x:name val="Arial"/>
    </x:font>
    <x:font>
      <x:sz val="10"/>
      <x:color rgb="FF61776B"/>
      <x:name val="Arial"/>
    </x:font>
    <x:font>
      <x:b/>
      <x:sz val="11"/>
      <x:color rgb="FFFFFFFF"/>
      <x:name val="Arial"/>
    </x:font>
    <x:font>
      <x:sz val="11"/>
      <x:color rgb="FF195EAA"/>
      <x:name val="Arial"/>
    </x:font>
    <x:font>
      <x:b/>
      <x:sz val="11"/>
      <x:color rgb="FF243E36"/>
      <x:name val="Arial"/>
    </x:font>
    <x:font>
      <x:sz val="11"/>
      <x:color rgb="FF61776B"/>
      <x:name val="Arial"/>
    </x:font>
    <x:font>
      <x:b/>
      <x:sz val="11"/>
      <x:color rgb="FF61776B"/>
      <x:name val="Arial"/>
    </x:font>
  </x:fonts>
  <x:fills count="6">
    <x:fill>
      <x:patternFill patternType="none"/>
    </x:fill>
    <x:fill>
      <x:patternFill patternType="gray125"/>
    </x:fill>
    <x:fill>
      <x:patternFill patternType="solid">
        <x:fgColor rgb="FF176B53"/>
      </x:patternFill>
    </x:fill>
    <x:fill>
      <x:patternFill patternType="solid">
        <x:fgColor rgb="FFFFF7DF"/>
      </x:patternFill>
    </x:fill>
    <x:fill>
      <x:patternFill patternType="solid">
        <x:fgColor rgb="FFF0F3EF"/>
      </x:patternFill>
    </x:fill>
    <x:fill>
      <x:patternFill patternType="solid">
        <x:fgColor rgb="FFEAF1E9"/>
      </x:patternFill>
    </x:fill>
  </x:fills>
  <x:borders count="2">
    <x:border>
      <x:left/>
      <x:right/>
      <x:top/>
      <x:bottom/>
      <x:diagonal/>
    </x:border>
    <x:border>
      <x:left/>
      <x:right/>
      <x:top/>
      <x:bottom style="thin">
        <x:color rgb="FFC7A263"/>
      </x:bottom>
      <x:diagonal/>
    </x:border>
  </x:borders>
  <x:cellStyleXfs count="1">
    <x:xf numFmtId="0" fontId="0" fillId="0" borderId="0"/>
  </x:cellStyleXfs>
  <x:cellXfs count="4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1" fillId="4" borderId="0" xfId="0" applyNumberFormat="1" applyFont="1" applyFill="1" applyBorder="1" applyAlignment="1">
      <x:alignment vertical="center"/>
    </x:xf>
    <x:xf numFmtId="200" fontId="5" fillId="3" borderId="0" xfId="0" applyNumberFormat="1" applyFont="1" applyFill="1" applyBorder="1" applyAlignment="1">
      <x:alignment vertical="center"/>
    </x:xf>
    <x:xf numFmtId="200" fontId="1" fillId="4" borderId="0" xfId="0" applyNumberFormat="1" applyFont="1" applyFill="1" applyBorder="1" applyAlignment="1">
      <x:alignment vertical="center"/>
    </x:xf>
    <x:xf numFmtId="200" fontId="5" fillId="3" borderId="0" xfId="0" applyNumberFormat="1" applyFont="1" applyFill="1" applyBorder="1" applyAlignment="1">
      <x:alignment horizontal="right" vertical="center"/>
    </x:xf>
    <x:xf numFmtId="0" fontId="5" fillId="3" borderId="0" xfId="0" applyNumberFormat="1" applyFont="1" applyFill="1" applyBorder="1" applyAlignment="1">
      <x:alignment horizontal="right" vertical="center"/>
    </x:xf>
    <x:xf numFmtId="200" fontId="1" fillId="4" borderId="0" xfId="0" applyNumberFormat="1" applyFont="1" applyFill="1" applyBorder="1" applyAlignment="1">
      <x:alignment horizontal="right" vertical="center"/>
    </x:xf>
    <x:xf numFmtId="0" fontId="1" fillId="4" borderId="0" xfId="0" applyNumberFormat="1" applyFont="1" applyFill="1" applyBorder="1" applyAlignment="1">
      <x:alignment horizontal="center" vertical="center"/>
    </x:xf>
    <x:xf numFmtId="0" fontId="5" fillId="3" borderId="0" xfId="0" applyNumberFormat="1" applyFont="1" applyFill="1" applyBorder="1" applyAlignment="1">
      <x:alignment horizontal="center" vertical="center"/>
    </x:xf>
    <x:xf numFmtId="201" fontId="5" fillId="3" borderId="0" xfId="0" applyNumberFormat="1" applyFont="1" applyFill="1" applyBorder="1" applyAlignment="1">
      <x:alignment horizontal="center" vertical="center"/>
    </x:xf>
    <x:xf numFmtId="201" fontId="5" fillId="3" borderId="0" xfId="0" applyNumberFormat="1" applyFont="1" applyFill="1" applyBorder="1" applyAlignment="1">
      <x:alignment horizontal="right" vertical="center"/>
    </x:xf>
    <x:xf numFmtId="0" fontId="2"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5" borderId="0" xfId="0" applyNumberFormat="1" applyFont="1" applyFill="1" applyBorder="1" applyAlignment="1">
      <x:alignment vertical="center"/>
    </x:xf>
    <x:xf numFmtId="0" fontId="2" fillId="5" borderId="0" xfId="0" applyNumberFormat="1" applyFont="1" applyFill="1" applyBorder="1" applyAlignment="1">
      <x:alignment vertical="center"/>
    </x:xf>
    <x:xf numFmtId="200" fontId="2" fillId="5" borderId="0" xfId="0" applyNumberFormat="1" applyFont="1" applyFill="1" applyBorder="1" applyAlignment="1">
      <x:alignment vertical="center"/>
    </x:xf>
    <x:xf numFmtId="202" fontId="1" fillId="0" borderId="0" xfId="0" applyNumberFormat="1" applyFont="1" applyFill="1" applyBorder="1" applyAlignment="1">
      <x:alignment vertical="center"/>
    </x:xf>
    <x:xf numFmtId="0" fontId="6" fillId="5" borderId="0" xfId="0" applyNumberFormat="1" applyFont="1" applyFill="1" applyBorder="1" applyAlignment="1">
      <x:alignment vertical="center"/>
    </x:xf>
    <x:xf numFmtId="200" fontId="1" fillId="0" borderId="0" xfId="0" applyNumberFormat="1" applyFont="1" applyFill="1" applyBorder="1" applyAlignment="1">
      <x:alignment vertical="center"/>
    </x:xf>
    <x:xf numFmtId="200" fontId="6" fillId="5" borderId="0" xfId="0" applyNumberFormat="1" applyFont="1" applyFill="1" applyBorder="1" applyAlignment="1">
      <x:alignment vertical="center"/>
    </x:xf>
    <x:xf numFmtId="200" fontId="1" fillId="0" borderId="0" xfId="0" applyNumberFormat="1" applyFont="1" applyFill="1" applyBorder="1" applyAlignment="1">
      <x:alignment horizontal="right" vertical="center"/>
    </x:xf>
    <x:xf numFmtId="200" fontId="6" fillId="5" borderId="0" xfId="0" applyNumberFormat="1" applyFont="1" applyFill="1" applyBorder="1" applyAlignment="1">
      <x:alignment horizontal="right" vertical="center"/>
    </x:xf>
    <x:xf numFmtId="0" fontId="6"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3" fontId="1" fillId="0" borderId="0" xfId="0" applyNumberFormat="1" applyFont="1" applyFill="1" applyBorder="1" applyAlignment="1">
      <x:alignment horizontal="right" vertical="center"/>
    </x:xf>
    <x:xf numFmtId="0" fontId="7" fillId="0" borderId="0" xfId="0" applyNumberFormat="1" applyFont="1" applyFill="1" applyBorder="1"/>
    <x:xf numFmtId="0" fontId="8" fillId="0" borderId="0" xfId="0" applyNumberFormat="1" applyFont="1" applyFill="1" applyBorder="1"/>
    <x:xf numFmtId="0" fontId="0" fillId="2" borderId="0" xfId="0" applyNumberFormat="1" applyFont="1" applyFill="1" applyBorder="1"/>
    <x:xf numFmtId="0" fontId="4" fillId="2" borderId="0"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horizontal="center" wrapText="1"/>
    </x:xf>
    <x:xf numFmtId="0" fontId="0" fillId="3" borderId="0" xfId="0" applyNumberFormat="1" applyFont="1" applyFill="1" applyBorder="1"/>
    <x:xf numFmtId="0" fontId="5" fillId="3" borderId="0" xfId="0" applyNumberFormat="1" applyFont="1" applyFill="1" applyBorder="1"/>
    <x:xf numFmtId="0" fontId="1" fillId="0" borderId="0" xfId="0" applyNumberFormat="1" applyFont="1" applyFill="1" applyBorder="1" applyAlignment="1">
      <x:alignment vertical="center" wrapText="1"/>
    </x:xf>
  </x:cellXfs>
  <x:cellStyles count="1">
    <x:cellStyle name="Normal" xfId="0"/>
  </x:cellStyles>
  <x:dxfs count="16">
    <x:dxf>
      <x:font>
        <x:b/>
        <x:color rgb="FF9C3030"/>
      </x:font>
      <x:fill>
        <x:patternFill patternType="solid">
          <x:bgColor rgb="FFFBE9E5"/>
        </x:patternFill>
      </x:fill>
    </x:dxf>
    <x:dxf>
      <x:font>
        <x:b/>
        <x:color rgb="FF9C3030"/>
      </x:font>
      <x:fill>
        <x:patternFill patternType="solid">
          <x:bgColor rgb="FFFBE9E5"/>
        </x:patternFill>
      </x:fill>
    </x:dxf>
    <x:dxf>
      <x:font>
        <x:b/>
        <x:color rgb="FF9C3030"/>
      </x:font>
      <x:fill>
        <x:patternFill patternType="solid">
          <x:bgColor rgb="FFFBE9E5"/>
        </x:patternFill>
      </x:fill>
    </x:dxf>
    <x:dxf>
      <x:font>
        <x:b/>
        <x:color rgb="FF80591E"/>
      </x:font>
      <x:fill>
        <x:patternFill patternType="solid">
          <x:bgColor rgb="FFF8E9C6"/>
        </x:patternFill>
      </x:fill>
    </x:dxf>
    <x:dxf>
      <x:font>
        <x:b/>
        <x:color rgb="FF9C3030"/>
      </x:font>
    </x:dxf>
    <x:dxf>
      <x:font>
        <x:b/>
        <x:color rgb="FF9C3030"/>
      </x:font>
      <x:fill>
        <x:patternFill patternType="solid">
          <x:bgColor rgb="FFFBE9E5"/>
        </x:patternFill>
      </x:fill>
    </x:dxf>
    <x:dxf>
      <x:font>
        <x:b/>
        <x:color rgb="FF9C3030"/>
      </x:font>
      <x:fill>
        <x:patternFill patternType="solid">
          <x:bgColor rgb="FFFBE9E5"/>
        </x:patternFill>
      </x:fill>
    </x:dxf>
    <x:dxf>
      <x:font>
        <x:b/>
        <x:color rgb="FF9C3030"/>
      </x:font>
      <x:fill>
        <x:patternFill patternType="solid">
          <x:bgColor rgb="FFFBE9E5"/>
        </x:patternFill>
      </x:fill>
    </x:dxf>
    <x:dxf>
      <x:font>
        <x:b/>
        <x:color rgb="FF80591E"/>
      </x:font>
      <x:fill>
        <x:patternFill patternType="solid">
          <x:bgColor rgb="FFF8E9C6"/>
        </x:patternFill>
      </x:fill>
    </x:dxf>
    <x:dxf>
      <x:font>
        <x:b/>
        <x:color rgb="FF9C3030"/>
      </x:font>
    </x:dxf>
    <x:dxf>
      <x:font>
        <x:b/>
        <x:color rgb="FF9C3030"/>
      </x:font>
      <x:fill>
        <x:patternFill patternType="solid">
          <x:bgColor rgb="FFFBE9E5"/>
        </x:patternFill>
      </x:fill>
    </x:dxf>
    <x:dxf>
      <x:font>
        <x:b/>
        <x:color rgb="FF9C3030"/>
      </x:font>
      <x:fill>
        <x:patternFill patternType="solid">
          <x:bgColor rgb="FFFBE9E5"/>
        </x:patternFill>
      </x:fill>
    </x:dxf>
    <x:dxf>
      <x:font>
        <x:b/>
        <x:color rgb="FF9C3030"/>
      </x:font>
      <x:fill>
        <x:patternFill patternType="solid">
          <x:bgColor rgb="FFFBE9E5"/>
        </x:patternFill>
      </x:fill>
    </x:dxf>
    <x:dxf>
      <x:font>
        <x:b/>
        <x:color rgb="FF80591E"/>
      </x:font>
      <x:fill>
        <x:patternFill patternType="solid">
          <x:bgColor rgb="FFF8E9C6"/>
        </x:patternFill>
      </x:fill>
    </x:dxf>
    <x:dxf>
      <x:font>
        <x:b/>
        <x:color rgb="FF9C3030"/>
      </x:font>
    </x:dxf>
    <x:dxf>
      <x:font>
        <x:b/>
        <x:color rgb="FF9C3030"/>
      </x:font>
      <x:fill>
        <x:patternFill patternType="solid">
          <x:bgColor rgb="FFFBE9E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897430e45324d6e" /><Relationship Type="http://schemas.openxmlformats.org/officeDocument/2006/relationships/theme" Target="/xl/theme/theme1.xml" Id="R373793c62d0343d5" /><Relationship Type="http://schemas.openxmlformats.org/officeDocument/2006/relationships/sharedStrings" Target="/xl/sharedStrings.xml" Id="Rc126090ac07a4628" /><Relationship Type="http://schemas.openxmlformats.org/officeDocument/2006/relationships/worksheet" Target="/xl/worksheets/sheet1.xml" Id="R3137d4aa2a1d4c9e" /><Relationship Type="http://schemas.openxmlformats.org/officeDocument/2006/relationships/worksheet" Target="/xl/worksheets/sheet2.xml" Id="R7a57d9b8d03f4551" /><Relationship Type="http://schemas.openxmlformats.org/officeDocument/2006/relationships/worksheet" Target="/xl/worksheets/sheet3.xml" Id="R7b38e5fd84c8403c" /><Relationship Type="http://schemas.openxmlformats.org/officeDocument/2006/relationships/worksheet" Target="/xl/worksheets/sheet4.xml" Id="R1a156b4cfbe04651" /><Relationship Type="http://schemas.openxmlformats.org/officeDocument/2006/relationships/worksheet" Target="/xl/worksheets/sheet5.xml" Id="Re4664a17be514492" /><Relationship Type="http://schemas.openxmlformats.org/officeDocument/2006/relationships/worksheet" Target="/xl/worksheets/sheet6.xml" Id="Rfc6e0ac88ed14052" /></Relationships>
</file>

<file path=xl/drawings/_rels/drawing1.xml.rels>&#65279;<?xml version="1.0" encoding="utf-8"?><Relationships xmlns="http://schemas.openxmlformats.org/package/2006/relationships"><Relationship Type="http://schemas.openxmlformats.org/officeDocument/2006/relationships/chart" Target="/xl/drawings/charts/chart1.xml" Id="Rd4b780ec36a64f2b"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Monthly income and expenses</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lineChart>
        <c:grouping val="standard"/>
        <c:varyColors val="0"/>
        <c:ser>
          <c:idx val="0"/>
          <c:order val="0"/>
          <c:tx>
            <c:v>Income</c:v>
          </c:tx>
          <c:spPr>
            <a:ln xmlns:a="http://schemas.openxmlformats.org/drawingml/2006/main" w="19050">
              <a:solidFill>
                <a:srgbClr val="176B53"/>
              </a:solidFill>
              <a:prstDash val="solid"/>
            </a:ln>
          </c:spPr>
          <c:marker>
            <c:symbol val="none"/>
          </c:marker>
          <c:cat>
            <c:strRef>
              <c:f>'Dashboard'!$R$13:$R$24</c:f>
              <c:strCache>
                <c:ptCount val="0"/>
              </c:strCache>
            </c:strRef>
          </c:cat>
          <c:val>
            <c:numRef>
              <c:f>'Dashboard'!$S$13:$S$24</c:f>
              <c:numCache>
                <c:formatCode>#,##0</c:formatCode>
                <c:ptCount val="0"/>
              </c:numCache>
            </c:numRef>
          </c:val>
          <c:smooth val="0"/>
        </c:ser>
        <c:ser>
          <c:idx val="1"/>
          <c:order val="1"/>
          <c:tx>
            <c:v>Expenses</c:v>
          </c:tx>
          <c:spPr>
            <a:ln xmlns:a="http://schemas.openxmlformats.org/drawingml/2006/main" w="19050">
              <a:solidFill>
                <a:srgbClr val="C7A263"/>
              </a:solidFill>
              <a:prstDash val="solid"/>
            </a:ln>
          </c:spPr>
          <c:marker>
            <c:symbol val="none"/>
          </c:marker>
          <c:cat>
            <c:strRef>
              <c:f>'Dashboard'!$R$13:$R$24</c:f>
              <c:strCache>
                <c:ptCount val="0"/>
              </c:strCache>
            </c:strRef>
          </c:cat>
          <c:val>
            <c:numRef>
              <c:f>'Dashboard'!$T$13:$T$24</c:f>
              <c:numCache>
                <c:formatCode>#,##0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legend>
      <c:legendPos val="t"/>
      <c:overlay val="0"/>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6</xdr:col>
      <xdr:colOff>0</xdr:colOff>
      <xdr:row>11</xdr:row>
      <xdr:rowOff>0</xdr:rowOff>
    </xdr:from>
    <xdr:to>
      <xdr:col>14</xdr:col>
      <xdr:colOff>0</xdr:colOff>
      <xdr:row>26</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4b780ec36a64f2b"/>
        </a:graphicData>
      </a:graphic>
    </xdr:graphicFrame>
    <xdr:clientData/>
  </xdr:twoCellAnchor>
</xdr:wsDr>
</file>

<file path=xl/tables/table1.xml><?xml version="1.0" encoding="utf-8"?>
<x:table xmlns:x="http://schemas.openxmlformats.org/spreadsheetml/2006/main" id="1" name="StarterTransactions" displayName="StarterTransactions" ref="A5:M205" headerRowCount="1" totalsRowCount="0" totalsRowShown="0">
  <x:autoFilter ref="A5:M205"/>
  <x:tableColumns count="13">
    <x:tableColumn id="1" name="Date"/>
    <x:tableColumn id="2" name="Type"/>
    <x:tableColumn id="3" name="Reference"/>
    <x:tableColumn id="4" name="Customer / Supplier"/>
    <x:tableColumn id="5" name="Category"/>
    <x:tableColumn id="6" name="Description"/>
    <x:tableColumn id="7" name="Amount"/>
    <x:tableColumn id="8" name="Paid to date"/>
    <x:tableColumn id="9" name="Due date"/>
    <x:tableColumn id="10" name="Balance"/>
    <x:tableColumn id="11" name="Payment status"/>
    <x:tableColumn id="12" name="Notes"/>
    <x:tableColumn id="13" name="Product / Service (optional)"/>
  </x:tableColumns>
  <x:tableStyleInfo name="TableStyleMedium2" showFirstColumn="0" showLastColumn="0" showRowStripes="1" showColumnStripes="0"/>
</x:table>
</file>

<file path=xl/tables/table2.xml><?xml version="1.0" encoding="utf-8"?>
<x:table xmlns:x="http://schemas.openxmlformats.org/spreadsheetml/2006/main" id="2" name="ExpenseEntries" displayName="ExpenseEntries" ref="A5:M205" headerRowCount="1" totalsRowCount="0" totalsRowShown="0">
  <x:autoFilter ref="A5:M205"/>
  <x:tableColumns count="13">
    <x:tableColumn id="1" name="Date"/>
    <x:tableColumn id="2" name="Type"/>
    <x:tableColumn id="3" name="Reference"/>
    <x:tableColumn id="4" name="Customer / Supplier"/>
    <x:tableColumn id="5" name="Category"/>
    <x:tableColumn id="6" name="Description"/>
    <x:tableColumn id="7" name="Amount"/>
    <x:tableColumn id="8" name="Paid to date"/>
    <x:tableColumn id="9" name="Due date"/>
    <x:tableColumn id="10" name="Balance"/>
    <x:tableColumn id="11" name="Payment status"/>
    <x:tableColumn id="12" name="Notes"/>
    <x:tableColumn id="13" name="Product / Service (optional)"/>
  </x:tableColumns>
  <x:tableStyleInfo name="TableStyleMedium2" showFirstColumn="0" showLastColumn="0" showRowStripes="1" showColumnStripes="0"/>
</x:table>
</file>

<file path=xl/tables/table3.xml><?xml version="1.0" encoding="utf-8"?>
<x:table xmlns:x="http://schemas.openxmlformats.org/spreadsheetml/2006/main" id="3" name="ExampleEntries" displayName="ExampleEntries" ref="A5:M11" headerRowCount="1" totalsRowCount="0" totalsRowShown="0">
  <x:autoFilter ref="A5:M11"/>
  <x:tableColumns count="13">
    <x:tableColumn id="1" name="Date"/>
    <x:tableColumn id="2" name="Type"/>
    <x:tableColumn id="3" name="Reference"/>
    <x:tableColumn id="4" name="Customer / Supplier"/>
    <x:tableColumn id="5" name="Category"/>
    <x:tableColumn id="6" name="Description"/>
    <x:tableColumn id="7" name="Amount"/>
    <x:tableColumn id="8" name="Paid to date"/>
    <x:tableColumn id="9" name="Due date"/>
    <x:tableColumn id="10" name="Balance"/>
    <x:tableColumn id="11" name="Payment status"/>
    <x:tableColumn id="12" name="Notes"/>
    <x:tableColumn id="13" name="Product / Service (optional)"/>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454b5210a2904c1b" /></Relationships>
</file>

<file path=xl/worksheets/_rels/sheet2.xml.rels>&#65279;<?xml version="1.0" encoding="utf-8"?><Relationships xmlns="http://schemas.openxmlformats.org/package/2006/relationships"><Relationship Type="http://schemas.openxmlformats.org/officeDocument/2006/relationships/table" Target="/xl/tables/table1.xml" Id="Ra4f3cb4fc319467d" /></Relationships>
</file>

<file path=xl/worksheets/_rels/sheet3.xml.rels>&#65279;<?xml version="1.0" encoding="utf-8"?><Relationships xmlns="http://schemas.openxmlformats.org/package/2006/relationships"><Relationship Type="http://schemas.openxmlformats.org/officeDocument/2006/relationships/table" Target="/xl/tables/table2.xml" Id="Raf57e86e44d74d66" /></Relationships>
</file>

<file path=xl/worksheets/_rels/sheet5.xml.rels>&#65279;<?xml version="1.0" encoding="utf-8"?><Relationships xmlns="http://schemas.openxmlformats.org/package/2006/relationships"><Relationship Type="http://schemas.openxmlformats.org/officeDocument/2006/relationships/table" Target="/xl/tables/table3.xml" Id="R5165f22ecc2d4843" /></Relationships>
</file>

<file path=xl/worksheets/sheet1.xml><?xml version="1.0" encoding="utf-8"?>
<x:worksheet xmlns:x="http://schemas.openxmlformats.org/spreadsheetml/2006/main">
  <x:sheetPr>
    <x:tabColor rgb="FF176B53"/>
  </x:sheetPr>
  <x:sheetViews>
    <x:sheetView showGridLines="0" workbookViewId="0"/>
  </x:sheetViews>
  <x:sheetFormatPr defaultRowHeight="15"/>
  <x:cols>
    <x:col min="1" max="1" width="3" hidden="0" customWidth="1"/>
    <x:col min="2" max="2" width="12" hidden="0" customWidth="1"/>
    <x:col min="3" max="3" width="12" hidden="0" customWidth="1"/>
    <x:col min="4" max="4" width="12" hidden="0" customWidth="1"/>
    <x:col min="5" max="5" width="15" hidden="0" customWidth="1"/>
    <x:col min="6" max="6" width="3"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s>
  <x:sheetData>
    <x:row r="1" ht="23" customHeight="1">
      <x:c r="A1" s="2"/>
      <x:c r="B1" s="2"/>
      <x:c r="C1" s="2"/>
      <x:c r="D1" s="2"/>
      <x:c r="E1" s="2"/>
      <x:c r="F1" s="2"/>
      <x:c r="G1" s="2"/>
      <x:c r="H1" s="2"/>
      <x:c r="I1" s="2"/>
      <x:c r="J1" s="2"/>
      <x:c r="K1" s="2"/>
      <x:c r="L1" s="2"/>
      <x:c r="M1" s="2"/>
      <x:c r="N1" s="2"/>
      <x:c r="O1" s="2"/>
      <x:c r="P1" s="2"/>
      <x:c r="Q1" s="2"/>
      <x:c r="R1" s="2"/>
      <x:c r="S1" s="2"/>
      <x:c r="T1" s="2"/>
    </x:row>
    <x:row r="2" ht="31" customHeight="1">
      <x:c r="A2" s="2"/>
      <x:c r="B2" s="21" t="str">
        <x:v>Bookkeeping Starter Template</x:v>
      </x:c>
      <x:c r="C2" s="22"/>
      <x:c r="D2" s="22"/>
      <x:c r="E2" s="22"/>
      <x:c r="F2" s="22"/>
      <x:c r="G2" s="22"/>
      <x:c r="H2" s="22"/>
      <x:c r="I2" s="22"/>
      <x:c r="J2" s="22"/>
      <x:c r="K2" s="22"/>
      <x:c r="L2" s="22"/>
      <x:c r="M2" s="22"/>
      <x:c r="N2" s="2"/>
      <x:c r="O2" s="2"/>
      <x:c r="P2" s="2"/>
      <x:c r="Q2" s="2"/>
      <x:c r="R2" s="2"/>
      <x:c r="S2" s="2"/>
      <x:c r="T2" s="2"/>
    </x:row>
    <x:row r="3" ht="23" customHeight="1">
      <x:c r="A3" s="2"/>
      <x:c r="B3" s="2"/>
      <x:c r="C3" s="2"/>
      <x:c r="D3" s="2"/>
      <x:c r="E3" s="2"/>
      <x:c r="F3" s="2"/>
      <x:c r="G3" s="2"/>
      <x:c r="H3" s="2"/>
      <x:c r="I3" s="2"/>
      <x:c r="J3" s="2"/>
      <x:c r="K3" s="2"/>
      <x:c r="L3" s="2"/>
      <x:c r="M3" s="2"/>
      <x:c r="N3" s="2"/>
      <x:c r="O3" s="2"/>
      <x:c r="P3" s="2"/>
      <x:c r="Q3" s="2"/>
      <x:c r="R3" s="2"/>
      <x:c r="S3" s="2"/>
      <x:c r="T3" s="2"/>
    </x:row>
    <x:row r="4" ht="23" customHeight="1">
      <x:c r="A4" s="2"/>
      <x:c r="B4" s="2" t="str">
        <x:v>Reporting year</x:v>
      </x:c>
      <x:c r="C4" s="2"/>
      <x:c r="D4" s="10" t="n">
        <x:v>2026</x:v>
      </x:c>
      <x:c r="E4" s="2"/>
      <x:c r="F4" s="2"/>
      <x:c r="G4" s="2"/>
      <x:c r="H4" s="2" t="str">
        <x:v>Business</x:v>
      </x:c>
      <x:c r="I4" s="9"/>
      <x:c r="J4" s="9"/>
      <x:c r="K4" s="9"/>
      <x:c r="L4" s="9"/>
      <x:c r="M4" s="9"/>
      <x:c r="N4" s="2"/>
      <x:c r="O4" s="2"/>
      <x:c r="P4" s="2"/>
      <x:c r="Q4" s="2"/>
      <x:c r="R4" s="2"/>
      <x:c r="S4" s="2"/>
      <x:c r="T4" s="2"/>
    </x:row>
    <x:row r="5" ht="23" customHeight="1">
      <x:c r="A5" s="2"/>
      <x:c r="B5" s="2"/>
      <x:c r="C5" s="2"/>
      <x:c r="D5" s="2"/>
      <x:c r="E5" s="2"/>
      <x:c r="F5" s="2"/>
      <x:c r="G5" s="2"/>
      <x:c r="H5" s="2"/>
      <x:c r="I5" s="2"/>
      <x:c r="J5" s="2"/>
      <x:c r="K5" s="2"/>
      <x:c r="L5" s="2"/>
      <x:c r="M5" s="2"/>
      <x:c r="N5" s="2"/>
      <x:c r="O5" s="2"/>
      <x:c r="P5" s="2"/>
      <x:c r="Q5" s="2"/>
      <x:c r="R5" s="2"/>
      <x:c r="S5" s="2"/>
      <x:c r="T5" s="2"/>
    </x:row>
    <x:row r="6" ht="23" customHeight="1">
      <x:c r="A6" s="2"/>
      <x:c r="B6" s="23" t="str">
        <x:v>Recorded income</x:v>
      </x:c>
      <x:c r="C6" s="23"/>
      <x:c r="D6" s="23"/>
      <x:c r="E6" s="2"/>
      <x:c r="F6" s="2"/>
      <x:c r="G6" s="23" t="str">
        <x:v>Recorded expenses</x:v>
      </x:c>
      <x:c r="H6" s="23"/>
      <x:c r="I6" s="23"/>
      <x:c r="J6" s="2"/>
      <x:c r="K6" s="23" t="str">
        <x:v>Income less expenses</x:v>
      </x:c>
      <x:c r="L6" s="23"/>
      <x:c r="M6" s="23"/>
      <x:c r="N6" s="2"/>
      <x:c r="O6" s="2"/>
      <x:c r="P6" s="2"/>
      <x:c r="Q6" s="2"/>
      <x:c r="R6" s="2"/>
      <x:c r="S6" s="2"/>
      <x:c r="T6" s="2"/>
    </x:row>
    <x:row r="7" ht="23" customHeight="1">
      <x:c r="A7" s="2"/>
      <x:c r="B7" s="25" t="n">
        <x:f>C25</x:f>
        <x:v>0</x:v>
      </x:c>
      <x:c r="C7" s="23"/>
      <x:c r="D7" s="23"/>
      <x:c r="E7" s="2"/>
      <x:c r="F7" s="2"/>
      <x:c r="G7" s="25" t="n">
        <x:f>D25</x:f>
        <x:v>0</x:v>
      </x:c>
      <x:c r="H7" s="23"/>
      <x:c r="I7" s="23"/>
      <x:c r="J7" s="2"/>
      <x:c r="K7" s="25" t="n">
        <x:f>E25</x:f>
        <x:v>0</x:v>
      </x:c>
      <x:c r="L7" s="23"/>
      <x:c r="M7" s="23"/>
      <x:c r="N7" s="2"/>
      <x:c r="O7" s="2"/>
      <x:c r="P7" s="2"/>
      <x:c r="Q7" s="2"/>
      <x:c r="R7" s="2"/>
      <x:c r="S7" s="2"/>
      <x:c r="T7" s="2"/>
    </x:row>
    <x:row r="8" ht="23" customHeight="1">
      <x:c r="A8" s="2"/>
      <x:c r="B8" s="23"/>
      <x:c r="C8" s="23"/>
      <x:c r="D8" s="23"/>
      <x:c r="E8" s="2"/>
      <x:c r="F8" s="2"/>
      <x:c r="G8" s="23"/>
      <x:c r="H8" s="23"/>
      <x:c r="I8" s="23"/>
      <x:c r="J8" s="2"/>
      <x:c r="K8" s="23"/>
      <x:c r="L8" s="23"/>
      <x:c r="M8" s="23"/>
      <x:c r="N8" s="2"/>
      <x:c r="O8" s="2"/>
      <x:c r="P8" s="2"/>
      <x:c r="Q8" s="2"/>
      <x:c r="R8" s="2"/>
      <x:c r="S8" s="2"/>
      <x:c r="T8" s="2"/>
    </x:row>
    <x:row r="9" ht="23" customHeight="1">
      <x:c r="A9" s="2"/>
      <x:c r="B9" s="2"/>
      <x:c r="C9" s="2"/>
      <x:c r="D9" s="2"/>
      <x:c r="E9" s="2"/>
      <x:c r="F9" s="2"/>
      <x:c r="G9" s="2"/>
      <x:c r="H9" s="2"/>
      <x:c r="I9" s="2"/>
      <x:c r="J9" s="2"/>
      <x:c r="K9" s="2"/>
      <x:c r="L9" s="2"/>
      <x:c r="M9" s="2"/>
      <x:c r="N9" s="2"/>
      <x:c r="O9" s="2"/>
      <x:c r="P9" s="2"/>
      <x:c r="Q9" s="2"/>
      <x:c r="R9" s="2"/>
      <x:c r="S9" s="2"/>
      <x:c r="T9" s="2"/>
    </x:row>
    <x:row r="10" ht="23" customHeight="1">
      <x:c r="A10" s="2"/>
      <x:c r="B10" s="4" t="str">
        <x:v>Document amounts for the selected year. Includes unpaid amounts; this is not a cash-flow report.</x:v>
      </x:c>
      <x:c r="C10" s="4"/>
      <x:c r="D10" s="4"/>
      <x:c r="E10" s="4"/>
      <x:c r="F10" s="4"/>
      <x:c r="G10" s="4"/>
      <x:c r="H10" s="4"/>
      <x:c r="I10" s="4"/>
      <x:c r="J10" s="4"/>
      <x:c r="K10" s="4"/>
      <x:c r="L10" s="4"/>
      <x:c r="M10" s="4"/>
      <x:c r="N10" s="2"/>
      <x:c r="O10" s="2"/>
      <x:c r="P10" s="2"/>
      <x:c r="Q10" s="2"/>
      <x:c r="R10" s="4" t="str">
        <x:v>Chart source</x:v>
      </x:c>
      <x:c r="S10" s="4"/>
      <x:c r="T10" s="4"/>
    </x:row>
    <x:row r="11" ht="23" customHeight="1">
      <x:c r="A11" s="2"/>
      <x:c r="B11" s="2"/>
      <x:c r="C11" s="2"/>
      <x:c r="D11" s="2"/>
      <x:c r="E11" s="2"/>
      <x:c r="F11" s="2"/>
      <x:c r="G11" s="2"/>
      <x:c r="H11" s="2"/>
      <x:c r="I11" s="2"/>
      <x:c r="J11" s="2"/>
      <x:c r="K11" s="2"/>
      <x:c r="L11" s="2"/>
      <x:c r="M11" s="2"/>
      <x:c r="N11" s="2"/>
      <x:c r="O11" s="2"/>
      <x:c r="P11" s="2"/>
      <x:c r="Q11" s="2"/>
      <x:c r="R11" s="4"/>
      <x:c r="S11" s="4"/>
      <x:c r="T11" s="4"/>
    </x:row>
    <x:row r="12" ht="32" customHeight="1">
      <x:c r="A12" s="2"/>
      <x:c r="B12" s="8" t="str">
        <x:v>Month</x:v>
      </x:c>
      <x:c r="C12" s="8" t="str">
        <x:v>Income</x:v>
      </x:c>
      <x:c r="D12" s="8" t="str">
        <x:v>Expenses</x:v>
      </x:c>
      <x:c r="E12" s="8" t="str">
        <x:v>Difference</x:v>
      </x:c>
      <x:c r="F12" s="2"/>
      <x:c r="G12" s="2"/>
      <x:c r="H12" s="2"/>
      <x:c r="I12" s="2"/>
      <x:c r="J12" s="2"/>
      <x:c r="K12" s="2"/>
      <x:c r="L12" s="2"/>
      <x:c r="M12" s="2"/>
      <x:c r="N12" s="2"/>
      <x:c r="O12" s="2"/>
      <x:c r="P12" s="2"/>
      <x:c r="Q12" s="2"/>
      <x:c r="R12" s="4" t="str">
        <x:v>Month</x:v>
      </x:c>
      <x:c r="S12" s="4" t="str">
        <x:v>Income</x:v>
      </x:c>
      <x:c r="T12" s="4" t="str">
        <x:v>Expenses</x:v>
      </x:c>
    </x:row>
    <x:row r="13" ht="23" customHeight="1">
      <x:c r="A13" s="2"/>
      <x:c r="B13" s="26" t="n">
        <x:f>DATE($D$4,1,1)</x:f>
        <x:v>46023</x:v>
      </x:c>
      <x:c r="C13" s="30" t="n">
        <x:f>SUMIFS(Transactions!$G$6:$G$205,Transactions!$B$6:$B$205,"Income",Transactions!$A$6:$A$205,"&gt;="&amp;$B13,Transactions!$A$6:$A$205,"&lt;"&amp;EDATE($B13,1),Transactions!$K$6:$K$205,"&lt;&gt;Check entry",Transactions!$K$6:$K$205,"&lt;&gt;Duplicate ref")</x:f>
        <x:v>0</x:v>
      </x:c>
      <x:c r="D13" s="30" t="n">
        <x:f>SUMIFS(Expenses!$G$6:$G$205,Expenses!$B$6:$B$205,"Expense",Expenses!$A$6:$A$205,"&gt;="&amp;$B13,Expenses!$A$6:$A$205,"&lt;"&amp;EDATE($B13,1),Expenses!$K$6:$K$205,"&lt;&gt;Check entry",Expenses!$K$6:$K$205,"&lt;&gt;Duplicate ref")</x:f>
        <x:v>0</x:v>
      </x:c>
      <x:c r="E13" s="30" t="n">
        <x:f>C13-D13</x:f>
        <x:v>0</x:v>
      </x:c>
      <x:c r="F13" s="2"/>
      <x:c r="G13" s="2"/>
      <x:c r="H13" s="2"/>
      <x:c r="I13" s="2"/>
      <x:c r="J13" s="2"/>
      <x:c r="K13" s="2"/>
      <x:c r="L13" s="2"/>
      <x:c r="M13" s="2"/>
      <x:c r="N13" s="2"/>
      <x:c r="O13" s="2"/>
      <x:c r="P13" s="2"/>
      <x:c r="Q13" s="2"/>
      <x:c r="R13" s="4" t="str">
        <x:f>TEXT(B13,"mmm")</x:f>
        <x:v>Jan</x:v>
      </x:c>
      <x:c r="S13" s="4" t="n">
        <x:f>C13</x:f>
        <x:v>0</x:v>
      </x:c>
      <x:c r="T13" s="4" t="n">
        <x:f>D13</x:f>
        <x:v>0</x:v>
      </x:c>
    </x:row>
    <x:row r="14" ht="23" customHeight="1">
      <x:c r="A14" s="2"/>
      <x:c r="B14" s="26" t="n">
        <x:f>EDATE(B13,1)</x:f>
        <x:v>46054</x:v>
      </x:c>
      <x:c r="C14" s="30" t="n">
        <x:f>SUMIFS(Transactions!$G$6:$G$205,Transactions!$B$6:$B$205,"Income",Transactions!$A$6:$A$205,"&gt;="&amp;$B14,Transactions!$A$6:$A$205,"&lt;"&amp;EDATE($B14,1),Transactions!$K$6:$K$205,"&lt;&gt;Check entry",Transactions!$K$6:$K$205,"&lt;&gt;Duplicate ref")</x:f>
        <x:v>0</x:v>
      </x:c>
      <x:c r="D14" s="30" t="n">
        <x:f>SUMIFS(Expenses!$G$6:$G$205,Expenses!$B$6:$B$205,"Expense",Expenses!$A$6:$A$205,"&gt;="&amp;$B14,Expenses!$A$6:$A$205,"&lt;"&amp;EDATE($B14,1),Expenses!$K$6:$K$205,"&lt;&gt;Check entry",Expenses!$K$6:$K$205,"&lt;&gt;Duplicate ref")</x:f>
        <x:v>0</x:v>
      </x:c>
      <x:c r="E14" s="30" t="n">
        <x:f>C14-D14</x:f>
        <x:v>0</x:v>
      </x:c>
      <x:c r="F14" s="2"/>
      <x:c r="G14" s="2"/>
      <x:c r="H14" s="2"/>
      <x:c r="I14" s="2"/>
      <x:c r="J14" s="2"/>
      <x:c r="K14" s="2"/>
      <x:c r="L14" s="2"/>
      <x:c r="M14" s="2"/>
      <x:c r="N14" s="2"/>
      <x:c r="O14" s="2"/>
      <x:c r="P14" s="2"/>
      <x:c r="Q14" s="2"/>
      <x:c r="R14" s="4" t="str">
        <x:f>TEXT(B14,"mmm")</x:f>
        <x:v>Feb</x:v>
      </x:c>
      <x:c r="S14" s="4" t="n">
        <x:f>C14</x:f>
        <x:v>0</x:v>
      </x:c>
      <x:c r="T14" s="4" t="n">
        <x:f>D14</x:f>
        <x:v>0</x:v>
      </x:c>
    </x:row>
    <x:row r="15" ht="23" customHeight="1">
      <x:c r="A15" s="2"/>
      <x:c r="B15" s="26" t="n">
        <x:f>EDATE(B14,1)</x:f>
        <x:v>46082</x:v>
      </x:c>
      <x:c r="C15" s="30" t="n">
        <x:f>SUMIFS(Transactions!$G$6:$G$205,Transactions!$B$6:$B$205,"Income",Transactions!$A$6:$A$205,"&gt;="&amp;$B15,Transactions!$A$6:$A$205,"&lt;"&amp;EDATE($B15,1),Transactions!$K$6:$K$205,"&lt;&gt;Check entry",Transactions!$K$6:$K$205,"&lt;&gt;Duplicate ref")</x:f>
        <x:v>0</x:v>
      </x:c>
      <x:c r="D15" s="30" t="n">
        <x:f>SUMIFS(Expenses!$G$6:$G$205,Expenses!$B$6:$B$205,"Expense",Expenses!$A$6:$A$205,"&gt;="&amp;$B15,Expenses!$A$6:$A$205,"&lt;"&amp;EDATE($B15,1),Expenses!$K$6:$K$205,"&lt;&gt;Check entry",Expenses!$K$6:$K$205,"&lt;&gt;Duplicate ref")</x:f>
        <x:v>0</x:v>
      </x:c>
      <x:c r="E15" s="30" t="n">
        <x:f>C15-D15</x:f>
        <x:v>0</x:v>
      </x:c>
      <x:c r="F15" s="2"/>
      <x:c r="G15" s="2"/>
      <x:c r="H15" s="2"/>
      <x:c r="I15" s="2"/>
      <x:c r="J15" s="2"/>
      <x:c r="K15" s="2"/>
      <x:c r="L15" s="2"/>
      <x:c r="M15" s="2"/>
      <x:c r="N15" s="2"/>
      <x:c r="O15" s="2"/>
      <x:c r="P15" s="2"/>
      <x:c r="Q15" s="2"/>
      <x:c r="R15" s="4" t="str">
        <x:f>TEXT(B15,"mmm")</x:f>
        <x:v>Mar</x:v>
      </x:c>
      <x:c r="S15" s="4" t="n">
        <x:f>C15</x:f>
        <x:v>0</x:v>
      </x:c>
      <x:c r="T15" s="4" t="n">
        <x:f>D15</x:f>
        <x:v>0</x:v>
      </x:c>
    </x:row>
    <x:row r="16" ht="23" customHeight="1">
      <x:c r="A16" s="2"/>
      <x:c r="B16" s="26" t="n">
        <x:f>EDATE(B15,1)</x:f>
        <x:v>46113</x:v>
      </x:c>
      <x:c r="C16" s="30" t="n">
        <x:f>SUMIFS(Transactions!$G$6:$G$205,Transactions!$B$6:$B$205,"Income",Transactions!$A$6:$A$205,"&gt;="&amp;$B16,Transactions!$A$6:$A$205,"&lt;"&amp;EDATE($B16,1),Transactions!$K$6:$K$205,"&lt;&gt;Check entry",Transactions!$K$6:$K$205,"&lt;&gt;Duplicate ref")</x:f>
        <x:v>0</x:v>
      </x:c>
      <x:c r="D16" s="30" t="n">
        <x:f>SUMIFS(Expenses!$G$6:$G$205,Expenses!$B$6:$B$205,"Expense",Expenses!$A$6:$A$205,"&gt;="&amp;$B16,Expenses!$A$6:$A$205,"&lt;"&amp;EDATE($B16,1),Expenses!$K$6:$K$205,"&lt;&gt;Check entry",Expenses!$K$6:$K$205,"&lt;&gt;Duplicate ref")</x:f>
        <x:v>0</x:v>
      </x:c>
      <x:c r="E16" s="30" t="n">
        <x:f>C16-D16</x:f>
        <x:v>0</x:v>
      </x:c>
      <x:c r="F16" s="2"/>
      <x:c r="G16" s="2"/>
      <x:c r="H16" s="2"/>
      <x:c r="I16" s="2"/>
      <x:c r="J16" s="2"/>
      <x:c r="K16" s="2"/>
      <x:c r="L16" s="2"/>
      <x:c r="M16" s="2"/>
      <x:c r="N16" s="2"/>
      <x:c r="O16" s="2"/>
      <x:c r="P16" s="2"/>
      <x:c r="Q16" s="2"/>
      <x:c r="R16" s="4" t="str">
        <x:f>TEXT(B16,"mmm")</x:f>
        <x:v>Apr</x:v>
      </x:c>
      <x:c r="S16" s="4" t="n">
        <x:f>C16</x:f>
        <x:v>0</x:v>
      </x:c>
      <x:c r="T16" s="4" t="n">
        <x:f>D16</x:f>
        <x:v>0</x:v>
      </x:c>
    </x:row>
    <x:row r="17" ht="23" customHeight="1">
      <x:c r="A17" s="2"/>
      <x:c r="B17" s="26" t="n">
        <x:f>EDATE(B16,1)</x:f>
        <x:v>46143</x:v>
      </x:c>
      <x:c r="C17" s="30" t="n">
        <x:f>SUMIFS(Transactions!$G$6:$G$205,Transactions!$B$6:$B$205,"Income",Transactions!$A$6:$A$205,"&gt;="&amp;$B17,Transactions!$A$6:$A$205,"&lt;"&amp;EDATE($B17,1),Transactions!$K$6:$K$205,"&lt;&gt;Check entry",Transactions!$K$6:$K$205,"&lt;&gt;Duplicate ref")</x:f>
        <x:v>0</x:v>
      </x:c>
      <x:c r="D17" s="30" t="n">
        <x:f>SUMIFS(Expenses!$G$6:$G$205,Expenses!$B$6:$B$205,"Expense",Expenses!$A$6:$A$205,"&gt;="&amp;$B17,Expenses!$A$6:$A$205,"&lt;"&amp;EDATE($B17,1),Expenses!$K$6:$K$205,"&lt;&gt;Check entry",Expenses!$K$6:$K$205,"&lt;&gt;Duplicate ref")</x:f>
        <x:v>0</x:v>
      </x:c>
      <x:c r="E17" s="30" t="n">
        <x:f>C17-D17</x:f>
        <x:v>0</x:v>
      </x:c>
      <x:c r="F17" s="2"/>
      <x:c r="G17" s="2"/>
      <x:c r="H17" s="2"/>
      <x:c r="I17" s="2"/>
      <x:c r="J17" s="2"/>
      <x:c r="K17" s="2"/>
      <x:c r="L17" s="2"/>
      <x:c r="M17" s="2"/>
      <x:c r="N17" s="2"/>
      <x:c r="O17" s="2"/>
      <x:c r="P17" s="2"/>
      <x:c r="Q17" s="2"/>
      <x:c r="R17" s="4" t="str">
        <x:f>TEXT(B17,"mmm")</x:f>
        <x:v>May</x:v>
      </x:c>
      <x:c r="S17" s="4" t="n">
        <x:f>C17</x:f>
        <x:v>0</x:v>
      </x:c>
      <x:c r="T17" s="4" t="n">
        <x:f>D17</x:f>
        <x:v>0</x:v>
      </x:c>
    </x:row>
    <x:row r="18" ht="23" customHeight="1">
      <x:c r="A18" s="2"/>
      <x:c r="B18" s="26" t="n">
        <x:f>EDATE(B17,1)</x:f>
        <x:v>46174</x:v>
      </x:c>
      <x:c r="C18" s="30" t="n">
        <x:f>SUMIFS(Transactions!$G$6:$G$205,Transactions!$B$6:$B$205,"Income",Transactions!$A$6:$A$205,"&gt;="&amp;$B18,Transactions!$A$6:$A$205,"&lt;"&amp;EDATE($B18,1),Transactions!$K$6:$K$205,"&lt;&gt;Check entry",Transactions!$K$6:$K$205,"&lt;&gt;Duplicate ref")</x:f>
        <x:v>0</x:v>
      </x:c>
      <x:c r="D18" s="30" t="n">
        <x:f>SUMIFS(Expenses!$G$6:$G$205,Expenses!$B$6:$B$205,"Expense",Expenses!$A$6:$A$205,"&gt;="&amp;$B18,Expenses!$A$6:$A$205,"&lt;"&amp;EDATE($B18,1),Expenses!$K$6:$K$205,"&lt;&gt;Check entry",Expenses!$K$6:$K$205,"&lt;&gt;Duplicate ref")</x:f>
        <x:v>0</x:v>
      </x:c>
      <x:c r="E18" s="30" t="n">
        <x:f>C18-D18</x:f>
        <x:v>0</x:v>
      </x:c>
      <x:c r="F18" s="2"/>
      <x:c r="G18" s="2"/>
      <x:c r="H18" s="2"/>
      <x:c r="I18" s="2"/>
      <x:c r="J18" s="2"/>
      <x:c r="K18" s="2"/>
      <x:c r="L18" s="2"/>
      <x:c r="M18" s="2"/>
      <x:c r="N18" s="2"/>
      <x:c r="O18" s="2"/>
      <x:c r="P18" s="2"/>
      <x:c r="Q18" s="2"/>
      <x:c r="R18" s="4" t="str">
        <x:f>TEXT(B18,"mmm")</x:f>
        <x:v>Jun</x:v>
      </x:c>
      <x:c r="S18" s="4" t="n">
        <x:f>C18</x:f>
        <x:v>0</x:v>
      </x:c>
      <x:c r="T18" s="4" t="n">
        <x:f>D18</x:f>
        <x:v>0</x:v>
      </x:c>
    </x:row>
    <x:row r="19" ht="23" customHeight="1">
      <x:c r="A19" s="2"/>
      <x:c r="B19" s="26" t="n">
        <x:f>EDATE(B18,1)</x:f>
        <x:v>46204</x:v>
      </x:c>
      <x:c r="C19" s="30" t="n">
        <x:f>SUMIFS(Transactions!$G$6:$G$205,Transactions!$B$6:$B$205,"Income",Transactions!$A$6:$A$205,"&gt;="&amp;$B19,Transactions!$A$6:$A$205,"&lt;"&amp;EDATE($B19,1),Transactions!$K$6:$K$205,"&lt;&gt;Check entry",Transactions!$K$6:$K$205,"&lt;&gt;Duplicate ref")</x:f>
        <x:v>0</x:v>
      </x:c>
      <x:c r="D19" s="30" t="n">
        <x:f>SUMIFS(Expenses!$G$6:$G$205,Expenses!$B$6:$B$205,"Expense",Expenses!$A$6:$A$205,"&gt;="&amp;$B19,Expenses!$A$6:$A$205,"&lt;"&amp;EDATE($B19,1),Expenses!$K$6:$K$205,"&lt;&gt;Check entry",Expenses!$K$6:$K$205,"&lt;&gt;Duplicate ref")</x:f>
        <x:v>0</x:v>
      </x:c>
      <x:c r="E19" s="30" t="n">
        <x:f>C19-D19</x:f>
        <x:v>0</x:v>
      </x:c>
      <x:c r="F19" s="2"/>
      <x:c r="G19" s="2"/>
      <x:c r="H19" s="2"/>
      <x:c r="I19" s="2"/>
      <x:c r="J19" s="2"/>
      <x:c r="K19" s="2"/>
      <x:c r="L19" s="2"/>
      <x:c r="M19" s="2"/>
      <x:c r="N19" s="2"/>
      <x:c r="O19" s="2"/>
      <x:c r="P19" s="2"/>
      <x:c r="Q19" s="2"/>
      <x:c r="R19" s="4" t="str">
        <x:f>TEXT(B19,"mmm")</x:f>
        <x:v>Jul</x:v>
      </x:c>
      <x:c r="S19" s="4" t="n">
        <x:f>C19</x:f>
        <x:v>0</x:v>
      </x:c>
      <x:c r="T19" s="4" t="n">
        <x:f>D19</x:f>
        <x:v>0</x:v>
      </x:c>
    </x:row>
    <x:row r="20" ht="23" customHeight="1">
      <x:c r="A20" s="2"/>
      <x:c r="B20" s="26" t="n">
        <x:f>EDATE(B19,1)</x:f>
        <x:v>46235</x:v>
      </x:c>
      <x:c r="C20" s="30" t="n">
        <x:f>SUMIFS(Transactions!$G$6:$G$205,Transactions!$B$6:$B$205,"Income",Transactions!$A$6:$A$205,"&gt;="&amp;$B20,Transactions!$A$6:$A$205,"&lt;"&amp;EDATE($B20,1),Transactions!$K$6:$K$205,"&lt;&gt;Check entry",Transactions!$K$6:$K$205,"&lt;&gt;Duplicate ref")</x:f>
        <x:v>0</x:v>
      </x:c>
      <x:c r="D20" s="30" t="n">
        <x:f>SUMIFS(Expenses!$G$6:$G$205,Expenses!$B$6:$B$205,"Expense",Expenses!$A$6:$A$205,"&gt;="&amp;$B20,Expenses!$A$6:$A$205,"&lt;"&amp;EDATE($B20,1),Expenses!$K$6:$K$205,"&lt;&gt;Check entry",Expenses!$K$6:$K$205,"&lt;&gt;Duplicate ref")</x:f>
        <x:v>0</x:v>
      </x:c>
      <x:c r="E20" s="30" t="n">
        <x:f>C20-D20</x:f>
        <x:v>0</x:v>
      </x:c>
      <x:c r="F20" s="2"/>
      <x:c r="G20" s="2"/>
      <x:c r="H20" s="2"/>
      <x:c r="I20" s="2"/>
      <x:c r="J20" s="2"/>
      <x:c r="K20" s="2"/>
      <x:c r="L20" s="2"/>
      <x:c r="M20" s="2"/>
      <x:c r="N20" s="2"/>
      <x:c r="O20" s="2"/>
      <x:c r="P20" s="2"/>
      <x:c r="Q20" s="2"/>
      <x:c r="R20" s="4" t="str">
        <x:f>TEXT(B20,"mmm")</x:f>
        <x:v>Aug</x:v>
      </x:c>
      <x:c r="S20" s="4" t="n">
        <x:f>C20</x:f>
        <x:v>0</x:v>
      </x:c>
      <x:c r="T20" s="4" t="n">
        <x:f>D20</x:f>
        <x:v>0</x:v>
      </x:c>
    </x:row>
    <x:row r="21" ht="23" customHeight="1">
      <x:c r="A21" s="2"/>
      <x:c r="B21" s="26" t="n">
        <x:f>EDATE(B20,1)</x:f>
        <x:v>46266</x:v>
      </x:c>
      <x:c r="C21" s="30" t="n">
        <x:f>SUMIFS(Transactions!$G$6:$G$205,Transactions!$B$6:$B$205,"Income",Transactions!$A$6:$A$205,"&gt;="&amp;$B21,Transactions!$A$6:$A$205,"&lt;"&amp;EDATE($B21,1),Transactions!$K$6:$K$205,"&lt;&gt;Check entry",Transactions!$K$6:$K$205,"&lt;&gt;Duplicate ref")</x:f>
        <x:v>0</x:v>
      </x:c>
      <x:c r="D21" s="30" t="n">
        <x:f>SUMIFS(Expenses!$G$6:$G$205,Expenses!$B$6:$B$205,"Expense",Expenses!$A$6:$A$205,"&gt;="&amp;$B21,Expenses!$A$6:$A$205,"&lt;"&amp;EDATE($B21,1),Expenses!$K$6:$K$205,"&lt;&gt;Check entry",Expenses!$K$6:$K$205,"&lt;&gt;Duplicate ref")</x:f>
        <x:v>0</x:v>
      </x:c>
      <x:c r="E21" s="30" t="n">
        <x:f>C21-D21</x:f>
        <x:v>0</x:v>
      </x:c>
      <x:c r="F21" s="2"/>
      <x:c r="G21" s="2"/>
      <x:c r="H21" s="2"/>
      <x:c r="I21" s="2"/>
      <x:c r="J21" s="2"/>
      <x:c r="K21" s="2"/>
      <x:c r="L21" s="2"/>
      <x:c r="M21" s="2"/>
      <x:c r="N21" s="2"/>
      <x:c r="O21" s="2"/>
      <x:c r="P21" s="2"/>
      <x:c r="Q21" s="2"/>
      <x:c r="R21" s="4" t="str">
        <x:f>TEXT(B21,"mmm")</x:f>
        <x:v>Sep</x:v>
      </x:c>
      <x:c r="S21" s="4" t="n">
        <x:f>C21</x:f>
        <x:v>0</x:v>
      </x:c>
      <x:c r="T21" s="4" t="n">
        <x:f>D21</x:f>
        <x:v>0</x:v>
      </x:c>
    </x:row>
    <x:row r="22" ht="23" customHeight="1">
      <x:c r="A22" s="2"/>
      <x:c r="B22" s="26" t="n">
        <x:f>EDATE(B21,1)</x:f>
        <x:v>46296</x:v>
      </x:c>
      <x:c r="C22" s="30" t="n">
        <x:f>SUMIFS(Transactions!$G$6:$G$205,Transactions!$B$6:$B$205,"Income",Transactions!$A$6:$A$205,"&gt;="&amp;$B22,Transactions!$A$6:$A$205,"&lt;"&amp;EDATE($B22,1),Transactions!$K$6:$K$205,"&lt;&gt;Check entry",Transactions!$K$6:$K$205,"&lt;&gt;Duplicate ref")</x:f>
        <x:v>0</x:v>
      </x:c>
      <x:c r="D22" s="30" t="n">
        <x:f>SUMIFS(Expenses!$G$6:$G$205,Expenses!$B$6:$B$205,"Expense",Expenses!$A$6:$A$205,"&gt;="&amp;$B22,Expenses!$A$6:$A$205,"&lt;"&amp;EDATE($B22,1),Expenses!$K$6:$K$205,"&lt;&gt;Check entry",Expenses!$K$6:$K$205,"&lt;&gt;Duplicate ref")</x:f>
        <x:v>0</x:v>
      </x:c>
      <x:c r="E22" s="30" t="n">
        <x:f>C22-D22</x:f>
        <x:v>0</x:v>
      </x:c>
      <x:c r="F22" s="2"/>
      <x:c r="G22" s="2"/>
      <x:c r="H22" s="2"/>
      <x:c r="I22" s="2"/>
      <x:c r="J22" s="2"/>
      <x:c r="K22" s="2"/>
      <x:c r="L22" s="2"/>
      <x:c r="M22" s="2"/>
      <x:c r="N22" s="2"/>
      <x:c r="O22" s="2"/>
      <x:c r="P22" s="2"/>
      <x:c r="Q22" s="2"/>
      <x:c r="R22" s="4" t="str">
        <x:f>TEXT(B22,"mmm")</x:f>
        <x:v>Oct</x:v>
      </x:c>
      <x:c r="S22" s="4" t="n">
        <x:f>C22</x:f>
        <x:v>0</x:v>
      </x:c>
      <x:c r="T22" s="4" t="n">
        <x:f>D22</x:f>
        <x:v>0</x:v>
      </x:c>
    </x:row>
    <x:row r="23" ht="23" customHeight="1">
      <x:c r="A23" s="2"/>
      <x:c r="B23" s="26" t="n">
        <x:f>EDATE(B22,1)</x:f>
        <x:v>46327</x:v>
      </x:c>
      <x:c r="C23" s="30" t="n">
        <x:f>SUMIFS(Transactions!$G$6:$G$205,Transactions!$B$6:$B$205,"Income",Transactions!$A$6:$A$205,"&gt;="&amp;$B23,Transactions!$A$6:$A$205,"&lt;"&amp;EDATE($B23,1),Transactions!$K$6:$K$205,"&lt;&gt;Check entry",Transactions!$K$6:$K$205,"&lt;&gt;Duplicate ref")</x:f>
        <x:v>0</x:v>
      </x:c>
      <x:c r="D23" s="30" t="n">
        <x:f>SUMIFS(Expenses!$G$6:$G$205,Expenses!$B$6:$B$205,"Expense",Expenses!$A$6:$A$205,"&gt;="&amp;$B23,Expenses!$A$6:$A$205,"&lt;"&amp;EDATE($B23,1),Expenses!$K$6:$K$205,"&lt;&gt;Check entry",Expenses!$K$6:$K$205,"&lt;&gt;Duplicate ref")</x:f>
        <x:v>0</x:v>
      </x:c>
      <x:c r="E23" s="30" t="n">
        <x:f>C23-D23</x:f>
        <x:v>0</x:v>
      </x:c>
      <x:c r="F23" s="2"/>
      <x:c r="G23" s="2"/>
      <x:c r="H23" s="2"/>
      <x:c r="I23" s="2"/>
      <x:c r="J23" s="2"/>
      <x:c r="K23" s="2"/>
      <x:c r="L23" s="2"/>
      <x:c r="M23" s="2"/>
      <x:c r="N23" s="2"/>
      <x:c r="O23" s="2"/>
      <x:c r="P23" s="2"/>
      <x:c r="Q23" s="2"/>
      <x:c r="R23" s="4" t="str">
        <x:f>TEXT(B23,"mmm")</x:f>
        <x:v>Nov</x:v>
      </x:c>
      <x:c r="S23" s="4" t="n">
        <x:f>C23</x:f>
        <x:v>0</x:v>
      </x:c>
      <x:c r="T23" s="4" t="n">
        <x:f>D23</x:f>
        <x:v>0</x:v>
      </x:c>
    </x:row>
    <x:row r="24" ht="23" customHeight="1">
      <x:c r="A24" s="2"/>
      <x:c r="B24" s="26" t="n">
        <x:f>EDATE(B23,1)</x:f>
        <x:v>46357</x:v>
      </x:c>
      <x:c r="C24" s="30" t="n">
        <x:f>SUMIFS(Transactions!$G$6:$G$205,Transactions!$B$6:$B$205,"Income",Transactions!$A$6:$A$205,"&gt;="&amp;$B24,Transactions!$A$6:$A$205,"&lt;"&amp;EDATE($B24,1),Transactions!$K$6:$K$205,"&lt;&gt;Check entry",Transactions!$K$6:$K$205,"&lt;&gt;Duplicate ref")</x:f>
        <x:v>0</x:v>
      </x:c>
      <x:c r="D24" s="30" t="n">
        <x:f>SUMIFS(Expenses!$G$6:$G$205,Expenses!$B$6:$B$205,"Expense",Expenses!$A$6:$A$205,"&gt;="&amp;$B24,Expenses!$A$6:$A$205,"&lt;"&amp;EDATE($B24,1),Expenses!$K$6:$K$205,"&lt;&gt;Check entry",Expenses!$K$6:$K$205,"&lt;&gt;Duplicate ref")</x:f>
        <x:v>0</x:v>
      </x:c>
      <x:c r="E24" s="30" t="n">
        <x:f>C24-D24</x:f>
        <x:v>0</x:v>
      </x:c>
      <x:c r="F24" s="2"/>
      <x:c r="G24" s="2"/>
      <x:c r="H24" s="2"/>
      <x:c r="I24" s="2"/>
      <x:c r="J24" s="2"/>
      <x:c r="K24" s="2"/>
      <x:c r="L24" s="2"/>
      <x:c r="M24" s="2"/>
      <x:c r="N24" s="2"/>
      <x:c r="O24" s="2"/>
      <x:c r="P24" s="2"/>
      <x:c r="Q24" s="2"/>
      <x:c r="R24" s="4" t="str">
        <x:f>TEXT(B24,"mmm")</x:f>
        <x:v>Dec</x:v>
      </x:c>
      <x:c r="S24" s="4" t="n">
        <x:f>C24</x:f>
        <x:v>0</x:v>
      </x:c>
      <x:c r="T24" s="4" t="n">
        <x:f>D24</x:f>
        <x:v>0</x:v>
      </x:c>
    </x:row>
    <x:row r="25" ht="23" customHeight="1">
      <x:c r="A25" s="2"/>
      <x:c r="B25" s="27" t="str">
        <x:v>Total</x:v>
      </x:c>
      <x:c r="C25" s="31" t="n">
        <x:f>SUM(C13:C24)</x:f>
        <x:v>0</x:v>
      </x:c>
      <x:c r="D25" s="31" t="n">
        <x:f>SUM(D13:D24)</x:f>
        <x:v>0</x:v>
      </x:c>
      <x:c r="E25" s="31" t="n">
        <x:f>SUM(E13:E24)</x:f>
        <x:v>0</x:v>
      </x:c>
      <x:c r="F25" s="2"/>
      <x:c r="G25" s="2"/>
      <x:c r="H25" s="2"/>
      <x:c r="I25" s="2"/>
      <x:c r="J25" s="2"/>
      <x:c r="K25" s="2"/>
      <x:c r="L25" s="2"/>
      <x:c r="M25" s="2"/>
      <x:c r="N25" s="2"/>
      <x:c r="O25" s="2"/>
      <x:c r="P25" s="2"/>
      <x:c r="Q25" s="2"/>
      <x:c r="R25" s="2"/>
      <x:c r="S25" s="2"/>
      <x:c r="T25" s="2"/>
    </x:row>
    <x:row r="26" ht="23" customHeight="1">
      <x:c r="A26" s="2"/>
      <x:c r="B26" s="2"/>
      <x:c r="C26" s="2"/>
      <x:c r="D26" s="2"/>
      <x:c r="E26" s="2"/>
      <x:c r="F26" s="2"/>
      <x:c r="G26" s="2"/>
      <x:c r="H26" s="2"/>
      <x:c r="I26" s="2"/>
      <x:c r="J26" s="2"/>
      <x:c r="K26" s="2"/>
      <x:c r="L26" s="2"/>
      <x:c r="M26" s="2"/>
      <x:c r="N26" s="2"/>
      <x:c r="O26" s="2"/>
      <x:c r="P26" s="2"/>
      <x:c r="Q26" s="2"/>
      <x:c r="R26" s="2"/>
      <x:c r="S26" s="2"/>
      <x:c r="T26" s="2"/>
    </x:row>
    <x:row r="27" ht="23" customHeight="1">
      <x:c r="A27" s="2"/>
      <x:c r="B27" s="2"/>
      <x:c r="C27" s="2"/>
      <x:c r="D27" s="2"/>
      <x:c r="E27" s="2"/>
      <x:c r="F27" s="2"/>
      <x:c r="G27" s="2"/>
      <x:c r="H27" s="2"/>
      <x:c r="I27" s="2"/>
      <x:c r="J27" s="2"/>
      <x:c r="K27" s="2"/>
      <x:c r="L27" s="2"/>
      <x:c r="M27" s="2"/>
      <x:c r="N27" s="2"/>
      <x:c r="O27" s="2"/>
      <x:c r="P27" s="2"/>
      <x:c r="Q27" s="2"/>
      <x:c r="R27" s="2"/>
      <x:c r="S27" s="2"/>
      <x:c r="T27" s="2"/>
    </x:row>
    <x:row r="28" ht="23" customHeight="1">
      <x:c r="A28" s="2"/>
      <x:c r="B28" s="32" t="str">
        <x:v>Start here</x:v>
      </x:c>
      <x:c r="C28" s="2"/>
      <x:c r="D28" s="2"/>
      <x:c r="E28" s="2"/>
      <x:c r="F28" s="2"/>
      <x:c r="G28" s="2"/>
      <x:c r="H28" s="2"/>
      <x:c r="I28" s="32" t="str">
        <x:v>Current outstanding balances</x:v>
      </x:c>
      <x:c r="J28" s="2"/>
      <x:c r="K28" s="2"/>
      <x:c r="L28" s="2"/>
      <x:c r="M28" s="2"/>
      <x:c r="N28" s="2"/>
      <x:c r="O28" s="2"/>
      <x:c r="P28" s="2"/>
      <x:c r="Q28" s="2"/>
      <x:c r="R28" s="2"/>
      <x:c r="S28" s="2"/>
      <x:c r="T28" s="2"/>
    </x:row>
    <x:row r="29" ht="23" customHeight="1">
      <x:c r="A29" s="2"/>
      <x:c r="B29" s="2"/>
      <x:c r="C29" s="2"/>
      <x:c r="D29" s="2"/>
      <x:c r="E29" s="2"/>
      <x:c r="F29" s="2"/>
      <x:c r="G29" s="2"/>
      <x:c r="H29" s="2"/>
      <x:c r="I29" s="2"/>
      <x:c r="J29" s="2"/>
      <x:c r="K29" s="2"/>
      <x:c r="L29" s="2"/>
      <x:c r="M29" s="2"/>
      <x:c r="N29" s="2"/>
      <x:c r="O29" s="2"/>
      <x:c r="P29" s="2"/>
      <x:c r="Q29" s="2"/>
      <x:c r="R29" s="2"/>
      <x:c r="S29" s="2"/>
      <x:c r="T29" s="2"/>
    </x:row>
    <x:row r="30" ht="23" customHeight="1">
      <x:c r="A30" s="2"/>
      <x:c r="B30" s="4" t="str">
        <x:v>1. Read Guide and try the fictional examples.</x:v>
      </x:c>
      <x:c r="C30" s="4"/>
      <x:c r="D30" s="4"/>
      <x:c r="E30" s="4"/>
      <x:c r="F30" s="4"/>
      <x:c r="G30" s="4"/>
      <x:c r="H30" s="2"/>
      <x:c r="I30" s="2" t="str">
        <x:v>Income still to collect</x:v>
      </x:c>
      <x:c r="J30" s="2"/>
      <x:c r="K30" s="2"/>
      <x:c r="L30" s="2"/>
      <x:c r="M30" s="30" t="n">
        <x:f>SUMIFS(Transactions!$J$6:$J$205,Transactions!$B$6:$B$205,"Income",Transactions!$J$6:$J$205,"&gt;0",Transactions!$K$6:$K$205,"&lt;&gt;Check entry",Transactions!$K$6:$K$205,"&lt;&gt;Duplicate ref")</x:f>
        <x:v>0</x:v>
      </x:c>
      <x:c r="N30" s="2"/>
      <x:c r="O30" s="2"/>
      <x:c r="P30" s="2"/>
      <x:c r="Q30" s="2"/>
      <x:c r="R30" s="2"/>
      <x:c r="S30" s="2"/>
      <x:c r="T30" s="2"/>
    </x:row>
    <x:row r="31" ht="23" customHeight="1">
      <x:c r="A31" s="2"/>
      <x:c r="B31" s="4" t="str">
        <x:v>2. Set up names and items in Masterlists.</x:v>
      </x:c>
      <x:c r="C31" s="4"/>
      <x:c r="D31" s="4"/>
      <x:c r="E31" s="4"/>
      <x:c r="F31" s="4"/>
      <x:c r="G31" s="4"/>
      <x:c r="H31" s="2"/>
      <x:c r="I31" s="2" t="str">
        <x:v>Expenses still to pay</x:v>
      </x:c>
      <x:c r="J31" s="2"/>
      <x:c r="K31" s="2"/>
      <x:c r="L31" s="2"/>
      <x:c r="M31" s="30" t="n">
        <x:f>SUMIFS(Expenses!$J$6:$J$205,Expenses!$B$6:$B$205,"Expense",Expenses!$J$6:$J$205,"&gt;0",Expenses!$K$6:$K$205,"&lt;&gt;Check entry",Expenses!$K$6:$K$205,"&lt;&gt;Duplicate ref")</x:f>
        <x:v>0</x:v>
      </x:c>
      <x:c r="N31" s="2"/>
      <x:c r="O31" s="2"/>
      <x:c r="P31" s="2"/>
      <x:c r="Q31" s="2"/>
      <x:c r="R31" s="2"/>
      <x:c r="S31" s="2"/>
      <x:c r="T31" s="2"/>
    </x:row>
    <x:row r="32" ht="23" customHeight="1">
      <x:c r="A32" s="2"/>
      <x:c r="B32" s="4" t="str">
        <x:v>3. Update Paid to date on the original row.</x:v>
      </x:c>
      <x:c r="C32" s="4"/>
      <x:c r="D32" s="4"/>
      <x:c r="E32" s="4"/>
      <x:c r="F32" s="4"/>
      <x:c r="G32" s="4"/>
      <x:c r="H32" s="2"/>
      <x:c r="I32" s="2" t="str">
        <x:v>Entries to review</x:v>
      </x:c>
      <x:c r="J32" s="2"/>
      <x:c r="K32" s="2"/>
      <x:c r="L32" s="2"/>
      <x:c r="M32" s="34" t="n">
        <x:f>COUNTIFS(Transactions!$K$6:$K$205,"Check entry")+COUNTIFS(Transactions!$K$6:$K$205,"Duplicate ref")+COUNTIFS(Transactions!$K$6:$K$205,"Overpaid")+COUNTIFS(Expenses!$K$6:$K$205,"Check entry")+COUNTIFS(Expenses!$K$6:$K$205,"Duplicate ref")+COUNTIFS(Expenses!$K$6:$K$205,"Overpaid")</x:f>
        <x:v>0</x:v>
      </x:c>
      <x:c r="N32" s="2"/>
      <x:c r="O32" s="2"/>
      <x:c r="P32" s="2"/>
      <x:c r="Q32" s="2"/>
      <x:c r="R32" s="2"/>
      <x:c r="S32" s="2"/>
      <x:c r="T32" s="2"/>
    </x:row>
    <x:row r="33" ht="23" customHeight="1">
      <x:c r="A33" s="2"/>
      <x:c r="B33" s="4" t="str">
        <x:v>4. Use one currency throughout this workbook.</x:v>
      </x:c>
      <x:c r="C33" s="4"/>
      <x:c r="D33" s="4"/>
      <x:c r="E33" s="4"/>
      <x:c r="F33" s="4"/>
      <x:c r="G33" s="4"/>
      <x:c r="H33" s="2"/>
      <x:c r="I33" s="2"/>
      <x:c r="J33" s="2"/>
      <x:c r="K33" s="2"/>
      <x:c r="L33" s="2"/>
      <x:c r="M33" s="2"/>
      <x:c r="N33" s="2"/>
      <x:c r="O33" s="2"/>
      <x:c r="P33" s="2"/>
      <x:c r="Q33" s="2"/>
      <x:c r="R33" s="2"/>
      <x:c r="S33" s="2"/>
      <x:c r="T33" s="2"/>
    </x:row>
    <x:row r="34" ht="23" customHeight="1">
      <x:c r="A34" s="2"/>
      <x:c r="B34" s="4" t="str">
        <x:v>5. Review red/amber payment-status flags.</x:v>
      </x:c>
      <x:c r="C34" s="4"/>
      <x:c r="D34" s="4"/>
      <x:c r="E34" s="4"/>
      <x:c r="F34" s="4"/>
      <x:c r="G34" s="4"/>
      <x:c r="H34" s="2"/>
      <x:c r="I34" s="4" t="str">
        <x:v>All entries; latest Paid to date amounts.</x:v>
      </x:c>
      <x:c r="J34" s="4"/>
      <x:c r="K34" s="4"/>
      <x:c r="L34" s="4"/>
      <x:c r="M34" s="4"/>
      <x:c r="N34" s="2"/>
      <x:c r="O34" s="2"/>
      <x:c r="P34" s="2"/>
      <x:c r="Q34" s="2"/>
      <x:c r="R34" s="2"/>
      <x:c r="S34" s="2"/>
      <x:c r="T34" s="2"/>
    </x:row>
    <x:row r="35" ht="23" customHeight="1">
      <x:c r="A35" s="2"/>
      <x:c r="B35" s="4" t="str">
        <x:v>6. Keep document references unique within each type.</x:v>
      </x:c>
      <x:c r="C35" s="4"/>
      <x:c r="D35" s="4"/>
      <x:c r="E35" s="4"/>
      <x:c r="F35" s="4"/>
      <x:c r="G35" s="4"/>
      <x:c r="H35" s="2"/>
      <x:c r="I35" s="4" t="str">
        <x:v>Not a historical year-end balance.</x:v>
      </x:c>
      <x:c r="J35" s="4"/>
      <x:c r="K35" s="4"/>
      <x:c r="L35" s="4"/>
      <x:c r="M35" s="4"/>
      <x:c r="N35" s="2"/>
      <x:c r="O35" s="2"/>
      <x:c r="P35" s="2"/>
      <x:c r="Q35" s="2"/>
      <x:c r="R35" s="2"/>
      <x:c r="S35" s="2"/>
      <x:c r="T35" s="2"/>
    </x:row>
    <x:row r="36" ht="23" customHeight="1">
      <x:c r="A36" s="2"/>
      <x:c r="B36" s="4" t="str">
        <x:v>7. Examples are a guide; they do not feed this page.</x:v>
      </x:c>
      <x:c r="C36" s="4"/>
      <x:c r="D36" s="4"/>
      <x:c r="E36" s="4"/>
      <x:c r="F36" s="4"/>
      <x:c r="G36" s="4"/>
      <x:c r="H36" s="2"/>
      <x:c r="I36" s="4" t="str">
        <x:v>Fix missing data, duplicate refs or overpayments.</x:v>
      </x:c>
      <x:c r="J36" s="4"/>
      <x:c r="K36" s="4"/>
      <x:c r="L36" s="4"/>
      <x:c r="M36" s="4"/>
      <x:c r="N36" s="2"/>
      <x:c r="O36" s="2"/>
      <x:c r="P36" s="2"/>
      <x:c r="Q36" s="2"/>
      <x:c r="R36" s="2"/>
      <x:c r="S36" s="2"/>
      <x:c r="T36" s="2"/>
    </x:row>
    <x:row r="37" ht="23" customHeight="1">
      <x:c r="A37" s="2"/>
      <x:c r="B37" s="4" t="str">
        <x:v>200 rows per register. Keep gray formulas intact.</x:v>
      </x:c>
      <x:c r="C37" s="4"/>
      <x:c r="D37" s="4"/>
      <x:c r="E37" s="4"/>
      <x:c r="F37" s="4"/>
      <x:c r="G37" s="4"/>
      <x:c r="H37" s="2"/>
      <x:c r="I37" s="2"/>
      <x:c r="J37" s="2"/>
      <x:c r="K37" s="2"/>
      <x:c r="L37" s="2"/>
      <x:c r="M37" s="2"/>
      <x:c r="N37" s="2"/>
      <x:c r="O37" s="2"/>
      <x:c r="P37" s="2"/>
      <x:c r="Q37" s="2"/>
      <x:c r="R37" s="2"/>
      <x:c r="S37" s="2"/>
      <x:c r="T37" s="2"/>
    </x:row>
    <x:row r="38" ht="23" customHeight="1">
      <x:c r="A38" s="2"/>
      <x:c r="B38" s="2"/>
      <x:c r="C38" s="2"/>
      <x:c r="D38" s="2"/>
      <x:c r="E38" s="2"/>
      <x:c r="F38" s="2"/>
      <x:c r="G38" s="2"/>
      <x:c r="H38" s="2"/>
      <x:c r="I38" s="2"/>
      <x:c r="J38" s="2"/>
      <x:c r="K38" s="2"/>
      <x:c r="L38" s="2"/>
      <x:c r="M38" s="2"/>
      <x:c r="N38" s="2"/>
      <x:c r="O38" s="2"/>
      <x:c r="P38" s="2"/>
      <x:c r="Q38" s="2"/>
      <x:c r="R38" s="2"/>
      <x:c r="S38" s="2"/>
      <x:c r="T38" s="2"/>
    </x:row>
    <x:row r="39" ht="23" customHeight="1">
      <x:c r="A39" s="2"/>
      <x:c r="B39" s="2"/>
      <x:c r="C39" s="2"/>
      <x:c r="D39" s="2"/>
      <x:c r="E39" s="2"/>
      <x:c r="F39" s="2"/>
      <x:c r="G39" s="2"/>
      <x:c r="H39" s="2"/>
      <x:c r="I39" s="2"/>
      <x:c r="J39" s="2"/>
      <x:c r="K39" s="2"/>
      <x:c r="L39" s="2"/>
      <x:c r="M39" s="2"/>
      <x:c r="N39" s="2"/>
      <x:c r="O39" s="2"/>
      <x:c r="P39" s="2"/>
      <x:c r="Q39" s="2"/>
      <x:c r="R39" s="2"/>
      <x:c r="S39" s="2"/>
      <x:c r="T39" s="2"/>
    </x:row>
    <x:row r="40" ht="23" customHeight="1">
      <x:c r="A40" s="2"/>
      <x:c r="B40" s="4" t="str">
        <x:v>For basic sales/service income and operating expenses. Tax, inventory, loans, owner funds and transfers are outside this starter.</x:v>
      </x:c>
      <x:c r="C40" s="4"/>
      <x:c r="D40" s="4"/>
      <x:c r="E40" s="4"/>
      <x:c r="F40" s="4"/>
      <x:c r="G40" s="4"/>
      <x:c r="H40" s="4"/>
      <x:c r="I40" s="4"/>
      <x:c r="J40" s="4"/>
      <x:c r="K40" s="4"/>
      <x:c r="L40" s="4"/>
      <x:c r="M40" s="4"/>
      <x:c r="N40" s="2"/>
      <x:c r="O40" s="2"/>
      <x:c r="P40" s="2"/>
      <x:c r="Q40" s="2"/>
      <x:c r="R40" s="2"/>
      <x:c r="S40" s="2"/>
      <x:c r="T40" s="2"/>
    </x:row>
    <x:row r="41" ht="23" customHeight="1">
      <x:c r="A41" s="2"/>
      <x:c r="B41" s="4" t="str">
        <x:v>Free resource by Rowena Austria. No tax calculations are applied. Enter amounts consistently for your chosen bookkeeping basis.</x:v>
      </x:c>
      <x:c r="C41" s="4"/>
      <x:c r="D41" s="4"/>
      <x:c r="E41" s="4"/>
      <x:c r="F41" s="4"/>
      <x:c r="G41" s="4"/>
      <x:c r="H41" s="4"/>
      <x:c r="I41" s="4"/>
      <x:c r="J41" s="4"/>
      <x:c r="K41" s="4"/>
      <x:c r="L41" s="4"/>
      <x:c r="M41" s="4"/>
      <x:c r="N41" s="2"/>
      <x:c r="O41" s="2"/>
      <x:c r="P41" s="2"/>
      <x:c r="Q41" s="2"/>
      <x:c r="R41" s="2"/>
      <x:c r="S41" s="2"/>
      <x:c r="T41" s="2"/>
    </x:row>
    <x:row r="42" ht="23" customHeight="1">
      <x:c r="A42" s="2"/>
      <x:c r="B42" s="4"/>
      <x:c r="C42" s="4"/>
      <x:c r="D42" s="4"/>
      <x:c r="E42" s="4"/>
      <x:c r="F42" s="4"/>
      <x:c r="G42" s="4"/>
      <x:c r="H42" s="4"/>
      <x:c r="I42" s="4"/>
      <x:c r="J42" s="4"/>
      <x:c r="K42" s="4"/>
      <x:c r="L42" s="4"/>
      <x:c r="M42" s="4"/>
      <x:c r="N42" s="2"/>
      <x:c r="O42" s="2"/>
      <x:c r="P42" s="2"/>
      <x:c r="Q42" s="2"/>
      <x:c r="R42" s="2"/>
      <x:c r="S42" s="2"/>
      <x:c r="T42" s="2"/>
    </x:row>
    <x:row r="43" ht="23" customHeight="1">
      <x:c r="A43" s="2"/>
      <x:c r="B43" s="4" t="str">
        <x:v>Portfolio: https://wengaustria.netlify.app/</x:v>
      </x:c>
      <x:c r="C43" s="4"/>
      <x:c r="D43" s="4"/>
      <x:c r="E43" s="4"/>
      <x:c r="F43" s="4"/>
      <x:c r="G43" s="4"/>
      <x:c r="H43" s="4"/>
      <x:c r="I43" s="4"/>
      <x:c r="J43" s="4"/>
      <x:c r="K43" s="4"/>
      <x:c r="L43" s="4"/>
      <x:c r="M43" s="4"/>
      <x:c r="N43" s="2"/>
      <x:c r="O43" s="2"/>
      <x:c r="P43" s="2"/>
      <x:c r="Q43" s="2"/>
      <x:c r="R43" s="2"/>
      <x:c r="S43" s="2"/>
      <x:c r="T43" s="2"/>
    </x:row>
    <x:row r="44" ht="23" customHeight="1">
      <x:c r="A44" s="2"/>
      <x:c r="B44" s="2"/>
      <x:c r="C44" s="2"/>
      <x:c r="D44" s="2"/>
      <x:c r="E44" s="2"/>
      <x:c r="F44" s="2"/>
      <x:c r="G44" s="2"/>
      <x:c r="H44" s="2"/>
      <x:c r="I44" s="2"/>
      <x:c r="J44" s="2"/>
      <x:c r="K44" s="2"/>
      <x:c r="L44" s="2"/>
      <x:c r="M44" s="2"/>
      <x:c r="N44" s="2"/>
      <x:c r="O44" s="2"/>
      <x:c r="P44" s="2"/>
      <x:c r="Q44" s="2"/>
      <x:c r="R44" s="2"/>
      <x:c r="S44" s="2"/>
      <x:c r="T44" s="2"/>
    </x:row>
  </x:sheetData>
  <x:mergeCells>
    <x:mergeCell ref="B10:M10"/>
  </x:mergeCells>
  <x:conditionalFormatting sqref="M32:M32">
    <x:cfRule type="cellIs" dxfId="15" priority="1" operator="greaterThan">
      <x:formula>0</x:formula>
    </x:cfRule>
  </x:conditionalFormatting>
  <x:dataValidations count="1">
    <x:dataValidation type="whole" operator="between" sqref="D4">
      <x:formula1>2000</x:formula1>
      <x:formula2>2100</x:formula2>
    </x:dataValidation>
  </x:dataValidations>
  <x:pageMargins left="0.7" right="0.7" top="0.75" bottom="0.75" header="0.3" footer="0.3"/>
  <x:drawing xmlns:r="http://schemas.openxmlformats.org/officeDocument/2006/relationships" r:id="R454b5210a2904c1b"/>
</x:worksheet>
</file>

<file path=xl/worksheets/sheet2.xml><?xml version="1.0" encoding="utf-8"?>
<x:worksheet xmlns:x="http://schemas.openxmlformats.org/spreadsheetml/2006/main">
  <x:sheetViews>
    <x:sheetView showGridLines="0" workbookViewId="0">
      <x:pane xSplit="3" ySplit="5" topLeftCell="D6" activePane="bottomRight" state="frozen"/>
    </x:sheetView>
  </x:sheetViews>
  <x:sheetFormatPr defaultRowHeight="15"/>
  <x:cols>
    <x:col min="1" max="1" width="16" hidden="0" customWidth="1"/>
    <x:col min="2" max="2" width="12" hidden="0" customWidth="1"/>
    <x:col min="3" max="3" width="17" hidden="0" customWidth="1"/>
    <x:col min="4" max="4" width="24" hidden="0" customWidth="1"/>
    <x:col min="5" max="5" width="20" hidden="0" customWidth="1"/>
    <x:col min="6" max="6" width="31" hidden="0" customWidth="1"/>
    <x:col min="7" max="7" width="16" hidden="0" customWidth="1"/>
    <x:col min="8" max="8" width="16" hidden="0" customWidth="1"/>
    <x:col min="9" max="9" width="14" hidden="0" customWidth="1"/>
    <x:col min="10" max="10" width="16" hidden="0" customWidth="1"/>
    <x:col min="11" max="11" width="18" hidden="0" customWidth="1"/>
    <x:col min="12" max="12" width="31" hidden="0" customWidth="1"/>
    <x:col min="13" max="13" width="30" hidden="0" customWidth="1"/>
  </x:cols>
  <x:sheetData>
    <x:row r="1" ht="23" customHeight="1">
      <x:c r="A1" s="2"/>
      <x:c r="B1" s="2"/>
      <x:c r="C1" s="2"/>
      <x:c r="D1" s="2"/>
      <x:c r="E1" s="2"/>
      <x:c r="F1" s="2"/>
      <x:c r="G1" s="2"/>
      <x:c r="H1" s="2"/>
      <x:c r="I1" s="2"/>
      <x:c r="J1" s="2"/>
      <x:c r="K1" s="2"/>
      <x:c r="L1" s="2"/>
    </x:row>
    <x:row r="2" ht="31" customHeight="1">
      <x:c r="A2" s="3" t="str">
        <x:v>Income transactions</x:v>
      </x:c>
      <x:c r="B2" s="2"/>
      <x:c r="C2" s="2"/>
      <x:c r="D2" s="2"/>
      <x:c r="E2" s="2"/>
      <x:c r="F2" s="2"/>
      <x:c r="G2" s="2"/>
      <x:c r="H2" s="2"/>
      <x:c r="I2" s="2"/>
      <x:c r="J2" s="2"/>
      <x:c r="K2" s="2"/>
      <x:c r="L2" s="2"/>
    </x:row>
    <x:row r="3" ht="23" customHeight="1">
      <x:c r="A3" s="4" t="str">
        <x:v>Amber = inputs. Gray = formulas. Choose names, categories and items from Masterlists dropdowns.</x:v>
      </x:c>
      <x:c r="B3" s="4"/>
      <x:c r="C3" s="4"/>
      <x:c r="D3" s="4"/>
      <x:c r="E3" s="4"/>
      <x:c r="F3" s="4"/>
      <x:c r="G3" s="4"/>
      <x:c r="H3" s="4"/>
      <x:c r="I3" s="4"/>
      <x:c r="J3" s="4"/>
      <x:c r="K3" s="4"/>
      <x:c r="L3" s="4"/>
    </x:row>
    <x:row r="4" ht="23" customHeight="1">
      <x:c r="A4" s="4" t="str">
        <x:v>Record sales/service income here only. Update Paid to date on the original row. Costs belong in Expenses.</x:v>
      </x:c>
      <x:c r="B4" s="4"/>
      <x:c r="C4" s="4"/>
      <x:c r="D4" s="4"/>
      <x:c r="E4" s="4"/>
      <x:c r="F4" s="4"/>
      <x:c r="G4" s="4"/>
      <x:c r="H4" s="4"/>
      <x:c r="I4" s="4"/>
      <x:c r="J4" s="4"/>
      <x:c r="K4" s="4"/>
      <x:c r="L4" s="4"/>
    </x:row>
    <x:row r="5" ht="32" customHeight="1">
      <x:c r="A5" s="8" t="str">
        <x:v>Date</x:v>
      </x:c>
      <x:c r="B5" s="8" t="str">
        <x:v>Type</x:v>
      </x:c>
      <x:c r="C5" s="8" t="str">
        <x:v>Reference</x:v>
      </x:c>
      <x:c r="D5" s="8" t="str">
        <x:v>Customer / Client</x:v>
      </x:c>
      <x:c r="E5" s="8" t="str">
        <x:v>Category</x:v>
      </x:c>
      <x:c r="F5" s="8" t="str">
        <x:v>Description</x:v>
      </x:c>
      <x:c r="G5" s="8" t="str">
        <x:v>Amount</x:v>
      </x:c>
      <x:c r="H5" s="8" t="str">
        <x:v>Paid to date</x:v>
      </x:c>
      <x:c r="I5" s="8" t="str">
        <x:v>Due date</x:v>
      </x:c>
      <x:c r="J5" s="8" t="str">
        <x:v>Balance</x:v>
      </x:c>
      <x:c r="K5" s="8" t="str">
        <x:v>Payment status</x:v>
      </x:c>
      <x:c r="L5" s="8" t="str">
        <x:v>Notes</x:v>
      </x:c>
      <x:c r="M5" s="8" t="str">
        <x:v>Product / Service (optional)</x:v>
      </x:c>
    </x:row>
    <x:row r="6" ht="23" customHeight="1">
      <x:c r="A6" s="19"/>
      <x:c r="B6" s="10"/>
      <x:c r="C6" s="10"/>
      <x:c r="D6" s="10"/>
      <x:c r="E6" s="10"/>
      <x:c r="F6" s="10"/>
      <x:c r="G6" s="14"/>
      <x:c r="H6" s="14"/>
      <x:c r="I6" s="20"/>
      <x:c r="J6" s="16" t="str">
        <x:f>IF(ISBLANK(G6),"",IF(AND(ISNUMBER(G6),OR(H6="",ISNUMBER(H6))),ROUND(G6-H6,2),""))</x:f>
      </x:c>
      <x:c r="K6" s="17" t="str">
        <x:f>IF(COUNTA(A6:I6)=0,"",IF(OR(A6="",B6="",C6="",D6="",ISBLANK(G6)),"Check entry",IF(OR(NOT(ISNUMBER(A6)),AND(B6&lt;&gt;"Income",B6&lt;&gt;"Expense"),NOT(ISNUMBER(G6)),G6&lt;0,AND(H6&lt;&gt;"",NOT(ISNUMBER(H6))),H6&lt;0,AND(I6&lt;&gt;"",NOT(ISNUMBER(I6)))),"Check entry",IF(OR(B6&lt;&gt;"Income",COUNTIFS(Masterlists!$A$6:$A$105,D6)&lt;&gt;1,E6="",COUNTIFS(Masterlists!$P$6:$P$105,E6)&lt;&gt;1,AND(M6&lt;&gt;"",COUNTIFS(Masterlists!$K$6:$K$105,M6)&lt;&gt;1)),"Check entry",IF(COUNTIFS($B$6:$B$205,B6,$C$6:$C$205,C6)&gt;1,"Duplicate ref",IF(J6&lt;0,"Overpaid",IF(J6=0,"Paid",IF(AND(I6&lt;&gt;"",I6&lt;TODAY()),"Overdue",IF(H6&gt;0,"Part-paid","Unpaid")))))))))</x:f>
      </x:c>
      <x:c r="L6" s="10"/>
      <x:c r="M6" s="42"/>
    </x:row>
    <x:row r="7" ht="23" customHeight="1">
      <x:c r="A7" s="19"/>
      <x:c r="B7" s="10"/>
      <x:c r="C7" s="10"/>
      <x:c r="D7" s="10"/>
      <x:c r="E7" s="10"/>
      <x:c r="F7" s="10"/>
      <x:c r="G7" s="14"/>
      <x:c r="H7" s="14"/>
      <x:c r="I7" s="20"/>
      <x:c r="J7" s="16" t="str">
        <x:f>IF(ISBLANK(G7),"",IF(AND(ISNUMBER(G7),OR(H7="",ISNUMBER(H7))),ROUND(G7-H7,2),""))</x:f>
      </x:c>
      <x:c r="K7" s="17" t="str">
        <x:f>IF(COUNTA(A7:I7)=0,"",IF(OR(A7="",B7="",C7="",D7="",ISBLANK(G7)),"Check entry",IF(OR(NOT(ISNUMBER(A7)),AND(B7&lt;&gt;"Income",B7&lt;&gt;"Expense"),NOT(ISNUMBER(G7)),G7&lt;0,AND(H7&lt;&gt;"",NOT(ISNUMBER(H7))),H7&lt;0,AND(I7&lt;&gt;"",NOT(ISNUMBER(I7)))),"Check entry",IF(OR(B7&lt;&gt;"Income",COUNTIFS(Masterlists!$A$6:$A$105,D7)&lt;&gt;1,E7="",COUNTIFS(Masterlists!$P$6:$P$105,E7)&lt;&gt;1,AND(M7&lt;&gt;"",COUNTIFS(Masterlists!$K$6:$K$105,M7)&lt;&gt;1)),"Check entry",IF(COUNTIFS($B$6:$B$205,B7,$C$6:$C$205,C7)&gt;1,"Duplicate ref",IF(J7&lt;0,"Overpaid",IF(J7=0,"Paid",IF(AND(I7&lt;&gt;"",I7&lt;TODAY()),"Overdue",IF(H7&gt;0,"Part-paid","Unpaid")))))))))</x:f>
      </x:c>
      <x:c r="L7" s="10"/>
      <x:c r="M7" s="42"/>
    </x:row>
    <x:row r="8" ht="23" customHeight="1">
      <x:c r="A8" s="19"/>
      <x:c r="B8" s="10"/>
      <x:c r="C8" s="10"/>
      <x:c r="D8" s="10"/>
      <x:c r="E8" s="10"/>
      <x:c r="F8" s="10"/>
      <x:c r="G8" s="14"/>
      <x:c r="H8" s="14"/>
      <x:c r="I8" s="20"/>
      <x:c r="J8" s="16" t="str">
        <x:f>IF(ISBLANK(G8),"",IF(AND(ISNUMBER(G8),OR(H8="",ISNUMBER(H8))),ROUND(G8-H8,2),""))</x:f>
      </x:c>
      <x:c r="K8" s="17" t="str">
        <x:f>IF(COUNTA(A8:I8)=0,"",IF(OR(A8="",B8="",C8="",D8="",ISBLANK(G8)),"Check entry",IF(OR(NOT(ISNUMBER(A8)),AND(B8&lt;&gt;"Income",B8&lt;&gt;"Expense"),NOT(ISNUMBER(G8)),G8&lt;0,AND(H8&lt;&gt;"",NOT(ISNUMBER(H8))),H8&lt;0,AND(I8&lt;&gt;"",NOT(ISNUMBER(I8)))),"Check entry",IF(OR(B8&lt;&gt;"Income",COUNTIFS(Masterlists!$A$6:$A$105,D8)&lt;&gt;1,E8="",COUNTIFS(Masterlists!$P$6:$P$105,E8)&lt;&gt;1,AND(M8&lt;&gt;"",COUNTIFS(Masterlists!$K$6:$K$105,M8)&lt;&gt;1)),"Check entry",IF(COUNTIFS($B$6:$B$205,B8,$C$6:$C$205,C8)&gt;1,"Duplicate ref",IF(J8&lt;0,"Overpaid",IF(J8=0,"Paid",IF(AND(I8&lt;&gt;"",I8&lt;TODAY()),"Overdue",IF(H8&gt;0,"Part-paid","Unpaid")))))))))</x:f>
      </x:c>
      <x:c r="L8" s="10"/>
      <x:c r="M8" s="42"/>
    </x:row>
    <x:row r="9" ht="23" customHeight="1">
      <x:c r="A9" s="19"/>
      <x:c r="B9" s="10"/>
      <x:c r="C9" s="10"/>
      <x:c r="D9" s="10"/>
      <x:c r="E9" s="10"/>
      <x:c r="F9" s="10"/>
      <x:c r="G9" s="14"/>
      <x:c r="H9" s="14"/>
      <x:c r="I9" s="20"/>
      <x:c r="J9" s="16" t="str">
        <x:f>IF(ISBLANK(G9),"",IF(AND(ISNUMBER(G9),OR(H9="",ISNUMBER(H9))),ROUND(G9-H9,2),""))</x:f>
      </x:c>
      <x:c r="K9" s="17" t="str">
        <x:f>IF(COUNTA(A9:I9)=0,"",IF(OR(A9="",B9="",C9="",D9="",ISBLANK(G9)),"Check entry",IF(OR(NOT(ISNUMBER(A9)),AND(B9&lt;&gt;"Income",B9&lt;&gt;"Expense"),NOT(ISNUMBER(G9)),G9&lt;0,AND(H9&lt;&gt;"",NOT(ISNUMBER(H9))),H9&lt;0,AND(I9&lt;&gt;"",NOT(ISNUMBER(I9)))),"Check entry",IF(OR(B9&lt;&gt;"Income",COUNTIFS(Masterlists!$A$6:$A$105,D9)&lt;&gt;1,E9="",COUNTIFS(Masterlists!$P$6:$P$105,E9)&lt;&gt;1,AND(M9&lt;&gt;"",COUNTIFS(Masterlists!$K$6:$K$105,M9)&lt;&gt;1)),"Check entry",IF(COUNTIFS($B$6:$B$205,B9,$C$6:$C$205,C9)&gt;1,"Duplicate ref",IF(J9&lt;0,"Overpaid",IF(J9=0,"Paid",IF(AND(I9&lt;&gt;"",I9&lt;TODAY()),"Overdue",IF(H9&gt;0,"Part-paid","Unpaid")))))))))</x:f>
      </x:c>
      <x:c r="L9" s="10"/>
      <x:c r="M9" s="42"/>
    </x:row>
    <x:row r="10" ht="23" customHeight="1">
      <x:c r="A10" s="19"/>
      <x:c r="B10" s="10"/>
      <x:c r="C10" s="10"/>
      <x:c r="D10" s="10"/>
      <x:c r="E10" s="10"/>
      <x:c r="F10" s="10"/>
      <x:c r="G10" s="14"/>
      <x:c r="H10" s="14"/>
      <x:c r="I10" s="20"/>
      <x:c r="J10" s="16" t="str">
        <x:f>IF(ISBLANK(G10),"",IF(AND(ISNUMBER(G10),OR(H10="",ISNUMBER(H10))),ROUND(G10-H10,2),""))</x:f>
      </x:c>
      <x:c r="K10" s="17" t="str">
        <x:f>IF(COUNTA(A10:I10)=0,"",IF(OR(A10="",B10="",C10="",D10="",ISBLANK(G10)),"Check entry",IF(OR(NOT(ISNUMBER(A10)),AND(B10&lt;&gt;"Income",B10&lt;&gt;"Expense"),NOT(ISNUMBER(G10)),G10&lt;0,AND(H10&lt;&gt;"",NOT(ISNUMBER(H10))),H10&lt;0,AND(I10&lt;&gt;"",NOT(ISNUMBER(I10)))),"Check entry",IF(OR(B10&lt;&gt;"Income",COUNTIFS(Masterlists!$A$6:$A$105,D10)&lt;&gt;1,E10="",COUNTIFS(Masterlists!$P$6:$P$105,E10)&lt;&gt;1,AND(M10&lt;&gt;"",COUNTIFS(Masterlists!$K$6:$K$105,M10)&lt;&gt;1)),"Check entry",IF(COUNTIFS($B$6:$B$205,B10,$C$6:$C$205,C10)&gt;1,"Duplicate ref",IF(J10&lt;0,"Overpaid",IF(J10=0,"Paid",IF(AND(I10&lt;&gt;"",I10&lt;TODAY()),"Overdue",IF(H10&gt;0,"Part-paid","Unpaid")))))))))</x:f>
      </x:c>
      <x:c r="L10" s="10"/>
      <x:c r="M10" s="42"/>
    </x:row>
    <x:row r="11" ht="23" customHeight="1">
      <x:c r="A11" s="19"/>
      <x:c r="B11" s="10"/>
      <x:c r="C11" s="10"/>
      <x:c r="D11" s="10"/>
      <x:c r="E11" s="10"/>
      <x:c r="F11" s="10"/>
      <x:c r="G11" s="14"/>
      <x:c r="H11" s="14"/>
      <x:c r="I11" s="20"/>
      <x:c r="J11" s="16" t="str">
        <x:f>IF(ISBLANK(G11),"",IF(AND(ISNUMBER(G11),OR(H11="",ISNUMBER(H11))),ROUND(G11-H11,2),""))</x:f>
      </x:c>
      <x:c r="K11" s="17" t="str">
        <x:f>IF(COUNTA(A11:I11)=0,"",IF(OR(A11="",B11="",C11="",D11="",ISBLANK(G11)),"Check entry",IF(OR(NOT(ISNUMBER(A11)),AND(B11&lt;&gt;"Income",B11&lt;&gt;"Expense"),NOT(ISNUMBER(G11)),G11&lt;0,AND(H11&lt;&gt;"",NOT(ISNUMBER(H11))),H11&lt;0,AND(I11&lt;&gt;"",NOT(ISNUMBER(I11)))),"Check entry",IF(OR(B11&lt;&gt;"Income",COUNTIFS(Masterlists!$A$6:$A$105,D11)&lt;&gt;1,E11="",COUNTIFS(Masterlists!$P$6:$P$105,E11)&lt;&gt;1,AND(M11&lt;&gt;"",COUNTIFS(Masterlists!$K$6:$K$105,M11)&lt;&gt;1)),"Check entry",IF(COUNTIFS($B$6:$B$205,B11,$C$6:$C$205,C11)&gt;1,"Duplicate ref",IF(J11&lt;0,"Overpaid",IF(J11=0,"Paid",IF(AND(I11&lt;&gt;"",I11&lt;TODAY()),"Overdue",IF(H11&gt;0,"Part-paid","Unpaid")))))))))</x:f>
      </x:c>
      <x:c r="L11" s="10"/>
      <x:c r="M11" s="42"/>
    </x:row>
    <x:row r="12" ht="23" customHeight="1">
      <x:c r="A12" s="19"/>
      <x:c r="B12" s="10"/>
      <x:c r="C12" s="10"/>
      <x:c r="D12" s="10"/>
      <x:c r="E12" s="10"/>
      <x:c r="F12" s="10"/>
      <x:c r="G12" s="14"/>
      <x:c r="H12" s="14"/>
      <x:c r="I12" s="20"/>
      <x:c r="J12" s="16" t="str">
        <x:f>IF(ISBLANK(G12),"",IF(AND(ISNUMBER(G12),OR(H12="",ISNUMBER(H12))),ROUND(G12-H12,2),""))</x:f>
      </x:c>
      <x:c r="K12" s="17" t="str">
        <x:f>IF(COUNTA(A12:I12)=0,"",IF(OR(A12="",B12="",C12="",D12="",ISBLANK(G12)),"Check entry",IF(OR(NOT(ISNUMBER(A12)),AND(B12&lt;&gt;"Income",B12&lt;&gt;"Expense"),NOT(ISNUMBER(G12)),G12&lt;0,AND(H12&lt;&gt;"",NOT(ISNUMBER(H12))),H12&lt;0,AND(I12&lt;&gt;"",NOT(ISNUMBER(I12)))),"Check entry",IF(OR(B12&lt;&gt;"Income",COUNTIFS(Masterlists!$A$6:$A$105,D12)&lt;&gt;1,E12="",COUNTIFS(Masterlists!$P$6:$P$105,E12)&lt;&gt;1,AND(M12&lt;&gt;"",COUNTIFS(Masterlists!$K$6:$K$105,M12)&lt;&gt;1)),"Check entry",IF(COUNTIFS($B$6:$B$205,B12,$C$6:$C$205,C12)&gt;1,"Duplicate ref",IF(J12&lt;0,"Overpaid",IF(J12=0,"Paid",IF(AND(I12&lt;&gt;"",I12&lt;TODAY()),"Overdue",IF(H12&gt;0,"Part-paid","Unpaid")))))))))</x:f>
      </x:c>
      <x:c r="L12" s="10"/>
      <x:c r="M12" s="42"/>
    </x:row>
    <x:row r="13" ht="23" customHeight="1">
      <x:c r="A13" s="19"/>
      <x:c r="B13" s="10"/>
      <x:c r="C13" s="10"/>
      <x:c r="D13" s="10"/>
      <x:c r="E13" s="10"/>
      <x:c r="F13" s="10"/>
      <x:c r="G13" s="14"/>
      <x:c r="H13" s="14"/>
      <x:c r="I13" s="20"/>
      <x:c r="J13" s="16" t="str">
        <x:f>IF(ISBLANK(G13),"",IF(AND(ISNUMBER(G13),OR(H13="",ISNUMBER(H13))),ROUND(G13-H13,2),""))</x:f>
      </x:c>
      <x:c r="K13" s="17" t="str">
        <x:f>IF(COUNTA(A13:I13)=0,"",IF(OR(A13="",B13="",C13="",D13="",ISBLANK(G13)),"Check entry",IF(OR(NOT(ISNUMBER(A13)),AND(B13&lt;&gt;"Income",B13&lt;&gt;"Expense"),NOT(ISNUMBER(G13)),G13&lt;0,AND(H13&lt;&gt;"",NOT(ISNUMBER(H13))),H13&lt;0,AND(I13&lt;&gt;"",NOT(ISNUMBER(I13)))),"Check entry",IF(OR(B13&lt;&gt;"Income",COUNTIFS(Masterlists!$A$6:$A$105,D13)&lt;&gt;1,E13="",COUNTIFS(Masterlists!$P$6:$P$105,E13)&lt;&gt;1,AND(M13&lt;&gt;"",COUNTIFS(Masterlists!$K$6:$K$105,M13)&lt;&gt;1)),"Check entry",IF(COUNTIFS($B$6:$B$205,B13,$C$6:$C$205,C13)&gt;1,"Duplicate ref",IF(J13&lt;0,"Overpaid",IF(J13=0,"Paid",IF(AND(I13&lt;&gt;"",I13&lt;TODAY()),"Overdue",IF(H13&gt;0,"Part-paid","Unpaid")))))))))</x:f>
      </x:c>
      <x:c r="L13" s="10"/>
      <x:c r="M13" s="42"/>
    </x:row>
    <x:row r="14" ht="23" customHeight="1">
      <x:c r="A14" s="19"/>
      <x:c r="B14" s="10"/>
      <x:c r="C14" s="10"/>
      <x:c r="D14" s="10"/>
      <x:c r="E14" s="10"/>
      <x:c r="F14" s="10"/>
      <x:c r="G14" s="14"/>
      <x:c r="H14" s="14"/>
      <x:c r="I14" s="20"/>
      <x:c r="J14" s="16" t="str">
        <x:f>IF(ISBLANK(G14),"",IF(AND(ISNUMBER(G14),OR(H14="",ISNUMBER(H14))),ROUND(G14-H14,2),""))</x:f>
      </x:c>
      <x:c r="K14" s="17" t="str">
        <x:f>IF(COUNTA(A14:I14)=0,"",IF(OR(A14="",B14="",C14="",D14="",ISBLANK(G14)),"Check entry",IF(OR(NOT(ISNUMBER(A14)),AND(B14&lt;&gt;"Income",B14&lt;&gt;"Expense"),NOT(ISNUMBER(G14)),G14&lt;0,AND(H14&lt;&gt;"",NOT(ISNUMBER(H14))),H14&lt;0,AND(I14&lt;&gt;"",NOT(ISNUMBER(I14)))),"Check entry",IF(OR(B14&lt;&gt;"Income",COUNTIFS(Masterlists!$A$6:$A$105,D14)&lt;&gt;1,E14="",COUNTIFS(Masterlists!$P$6:$P$105,E14)&lt;&gt;1,AND(M14&lt;&gt;"",COUNTIFS(Masterlists!$K$6:$K$105,M14)&lt;&gt;1)),"Check entry",IF(COUNTIFS($B$6:$B$205,B14,$C$6:$C$205,C14)&gt;1,"Duplicate ref",IF(J14&lt;0,"Overpaid",IF(J14=0,"Paid",IF(AND(I14&lt;&gt;"",I14&lt;TODAY()),"Overdue",IF(H14&gt;0,"Part-paid","Unpaid")))))))))</x:f>
      </x:c>
      <x:c r="L14" s="10"/>
      <x:c r="M14" s="42"/>
    </x:row>
    <x:row r="15" ht="23" customHeight="1">
      <x:c r="A15" s="19"/>
      <x:c r="B15" s="10"/>
      <x:c r="C15" s="10"/>
      <x:c r="D15" s="10"/>
      <x:c r="E15" s="10"/>
      <x:c r="F15" s="10"/>
      <x:c r="G15" s="14"/>
      <x:c r="H15" s="14"/>
      <x:c r="I15" s="20"/>
      <x:c r="J15" s="16" t="str">
        <x:f>IF(ISBLANK(G15),"",IF(AND(ISNUMBER(G15),OR(H15="",ISNUMBER(H15))),ROUND(G15-H15,2),""))</x:f>
      </x:c>
      <x:c r="K15" s="17" t="str">
        <x:f>IF(COUNTA(A15:I15)=0,"",IF(OR(A15="",B15="",C15="",D15="",ISBLANK(G15)),"Check entry",IF(OR(NOT(ISNUMBER(A15)),AND(B15&lt;&gt;"Income",B15&lt;&gt;"Expense"),NOT(ISNUMBER(G15)),G15&lt;0,AND(H15&lt;&gt;"",NOT(ISNUMBER(H15))),H15&lt;0,AND(I15&lt;&gt;"",NOT(ISNUMBER(I15)))),"Check entry",IF(OR(B15&lt;&gt;"Income",COUNTIFS(Masterlists!$A$6:$A$105,D15)&lt;&gt;1,E15="",COUNTIFS(Masterlists!$P$6:$P$105,E15)&lt;&gt;1,AND(M15&lt;&gt;"",COUNTIFS(Masterlists!$K$6:$K$105,M15)&lt;&gt;1)),"Check entry",IF(COUNTIFS($B$6:$B$205,B15,$C$6:$C$205,C15)&gt;1,"Duplicate ref",IF(J15&lt;0,"Overpaid",IF(J15=0,"Paid",IF(AND(I15&lt;&gt;"",I15&lt;TODAY()),"Overdue",IF(H15&gt;0,"Part-paid","Unpaid")))))))))</x:f>
      </x:c>
      <x:c r="L15" s="10"/>
      <x:c r="M15" s="42"/>
    </x:row>
    <x:row r="16" ht="23" customHeight="1">
      <x:c r="A16" s="19"/>
      <x:c r="B16" s="10"/>
      <x:c r="C16" s="10"/>
      <x:c r="D16" s="10"/>
      <x:c r="E16" s="10"/>
      <x:c r="F16" s="10"/>
      <x:c r="G16" s="14"/>
      <x:c r="H16" s="14"/>
      <x:c r="I16" s="20"/>
      <x:c r="J16" s="16" t="str">
        <x:f>IF(ISBLANK(G16),"",IF(AND(ISNUMBER(G16),OR(H16="",ISNUMBER(H16))),ROUND(G16-H16,2),""))</x:f>
      </x:c>
      <x:c r="K16" s="17" t="str">
        <x:f>IF(COUNTA(A16:I16)=0,"",IF(OR(A16="",B16="",C16="",D16="",ISBLANK(G16)),"Check entry",IF(OR(NOT(ISNUMBER(A16)),AND(B16&lt;&gt;"Income",B16&lt;&gt;"Expense"),NOT(ISNUMBER(G16)),G16&lt;0,AND(H16&lt;&gt;"",NOT(ISNUMBER(H16))),H16&lt;0,AND(I16&lt;&gt;"",NOT(ISNUMBER(I16)))),"Check entry",IF(OR(B16&lt;&gt;"Income",COUNTIFS(Masterlists!$A$6:$A$105,D16)&lt;&gt;1,E16="",COUNTIFS(Masterlists!$P$6:$P$105,E16)&lt;&gt;1,AND(M16&lt;&gt;"",COUNTIFS(Masterlists!$K$6:$K$105,M16)&lt;&gt;1)),"Check entry",IF(COUNTIFS($B$6:$B$205,B16,$C$6:$C$205,C16)&gt;1,"Duplicate ref",IF(J16&lt;0,"Overpaid",IF(J16=0,"Paid",IF(AND(I16&lt;&gt;"",I16&lt;TODAY()),"Overdue",IF(H16&gt;0,"Part-paid","Unpaid")))))))))</x:f>
      </x:c>
      <x:c r="L16" s="10"/>
      <x:c r="M16" s="42"/>
    </x:row>
    <x:row r="17" ht="23" customHeight="1">
      <x:c r="A17" s="19"/>
      <x:c r="B17" s="10"/>
      <x:c r="C17" s="10"/>
      <x:c r="D17" s="10"/>
      <x:c r="E17" s="10"/>
      <x:c r="F17" s="10"/>
      <x:c r="G17" s="14"/>
      <x:c r="H17" s="14"/>
      <x:c r="I17" s="20"/>
      <x:c r="J17" s="16" t="str">
        <x:f>IF(ISBLANK(G17),"",IF(AND(ISNUMBER(G17),OR(H17="",ISNUMBER(H17))),ROUND(G17-H17,2),""))</x:f>
      </x:c>
      <x:c r="K17" s="17" t="str">
        <x:f>IF(COUNTA(A17:I17)=0,"",IF(OR(A17="",B17="",C17="",D17="",ISBLANK(G17)),"Check entry",IF(OR(NOT(ISNUMBER(A17)),AND(B17&lt;&gt;"Income",B17&lt;&gt;"Expense"),NOT(ISNUMBER(G17)),G17&lt;0,AND(H17&lt;&gt;"",NOT(ISNUMBER(H17))),H17&lt;0,AND(I17&lt;&gt;"",NOT(ISNUMBER(I17)))),"Check entry",IF(OR(B17&lt;&gt;"Income",COUNTIFS(Masterlists!$A$6:$A$105,D17)&lt;&gt;1,E17="",COUNTIFS(Masterlists!$P$6:$P$105,E17)&lt;&gt;1,AND(M17&lt;&gt;"",COUNTIFS(Masterlists!$K$6:$K$105,M17)&lt;&gt;1)),"Check entry",IF(COUNTIFS($B$6:$B$205,B17,$C$6:$C$205,C17)&gt;1,"Duplicate ref",IF(J17&lt;0,"Overpaid",IF(J17=0,"Paid",IF(AND(I17&lt;&gt;"",I17&lt;TODAY()),"Overdue",IF(H17&gt;0,"Part-paid","Unpaid")))))))))</x:f>
      </x:c>
      <x:c r="L17" s="10"/>
      <x:c r="M17" s="42"/>
    </x:row>
    <x:row r="18" ht="23" customHeight="1">
      <x:c r="A18" s="19"/>
      <x:c r="B18" s="10"/>
      <x:c r="C18" s="10"/>
      <x:c r="D18" s="10"/>
      <x:c r="E18" s="10"/>
      <x:c r="F18" s="10"/>
      <x:c r="G18" s="14"/>
      <x:c r="H18" s="14"/>
      <x:c r="I18" s="20"/>
      <x:c r="J18" s="16" t="str">
        <x:f>IF(ISBLANK(G18),"",IF(AND(ISNUMBER(G18),OR(H18="",ISNUMBER(H18))),ROUND(G18-H18,2),""))</x:f>
      </x:c>
      <x:c r="K18" s="17" t="str">
        <x:f>IF(COUNTA(A18:I18)=0,"",IF(OR(A18="",B18="",C18="",D18="",ISBLANK(G18)),"Check entry",IF(OR(NOT(ISNUMBER(A18)),AND(B18&lt;&gt;"Income",B18&lt;&gt;"Expense"),NOT(ISNUMBER(G18)),G18&lt;0,AND(H18&lt;&gt;"",NOT(ISNUMBER(H18))),H18&lt;0,AND(I18&lt;&gt;"",NOT(ISNUMBER(I18)))),"Check entry",IF(OR(B18&lt;&gt;"Income",COUNTIFS(Masterlists!$A$6:$A$105,D18)&lt;&gt;1,E18="",COUNTIFS(Masterlists!$P$6:$P$105,E18)&lt;&gt;1,AND(M18&lt;&gt;"",COUNTIFS(Masterlists!$K$6:$K$105,M18)&lt;&gt;1)),"Check entry",IF(COUNTIFS($B$6:$B$205,B18,$C$6:$C$205,C18)&gt;1,"Duplicate ref",IF(J18&lt;0,"Overpaid",IF(J18=0,"Paid",IF(AND(I18&lt;&gt;"",I18&lt;TODAY()),"Overdue",IF(H18&gt;0,"Part-paid","Unpaid")))))))))</x:f>
      </x:c>
      <x:c r="L18" s="10"/>
      <x:c r="M18" s="42"/>
    </x:row>
    <x:row r="19" ht="23" customHeight="1">
      <x:c r="A19" s="19"/>
      <x:c r="B19" s="10"/>
      <x:c r="C19" s="10"/>
      <x:c r="D19" s="10"/>
      <x:c r="E19" s="10"/>
      <x:c r="F19" s="10"/>
      <x:c r="G19" s="14"/>
      <x:c r="H19" s="14"/>
      <x:c r="I19" s="20"/>
      <x:c r="J19" s="16" t="str">
        <x:f>IF(ISBLANK(G19),"",IF(AND(ISNUMBER(G19),OR(H19="",ISNUMBER(H19))),ROUND(G19-H19,2),""))</x:f>
      </x:c>
      <x:c r="K19" s="17" t="str">
        <x:f>IF(COUNTA(A19:I19)=0,"",IF(OR(A19="",B19="",C19="",D19="",ISBLANK(G19)),"Check entry",IF(OR(NOT(ISNUMBER(A19)),AND(B19&lt;&gt;"Income",B19&lt;&gt;"Expense"),NOT(ISNUMBER(G19)),G19&lt;0,AND(H19&lt;&gt;"",NOT(ISNUMBER(H19))),H19&lt;0,AND(I19&lt;&gt;"",NOT(ISNUMBER(I19)))),"Check entry",IF(OR(B19&lt;&gt;"Income",COUNTIFS(Masterlists!$A$6:$A$105,D19)&lt;&gt;1,E19="",COUNTIFS(Masterlists!$P$6:$P$105,E19)&lt;&gt;1,AND(M19&lt;&gt;"",COUNTIFS(Masterlists!$K$6:$K$105,M19)&lt;&gt;1)),"Check entry",IF(COUNTIFS($B$6:$B$205,B19,$C$6:$C$205,C19)&gt;1,"Duplicate ref",IF(J19&lt;0,"Overpaid",IF(J19=0,"Paid",IF(AND(I19&lt;&gt;"",I19&lt;TODAY()),"Overdue",IF(H19&gt;0,"Part-paid","Unpaid")))))))))</x:f>
      </x:c>
      <x:c r="L19" s="10"/>
      <x:c r="M19" s="42"/>
    </x:row>
    <x:row r="20" ht="23" customHeight="1">
      <x:c r="A20" s="19"/>
      <x:c r="B20" s="10"/>
      <x:c r="C20" s="10"/>
      <x:c r="D20" s="10"/>
      <x:c r="E20" s="10"/>
      <x:c r="F20" s="10"/>
      <x:c r="G20" s="14"/>
      <x:c r="H20" s="14"/>
      <x:c r="I20" s="20"/>
      <x:c r="J20" s="16" t="str">
        <x:f>IF(ISBLANK(G20),"",IF(AND(ISNUMBER(G20),OR(H20="",ISNUMBER(H20))),ROUND(G20-H20,2),""))</x:f>
      </x:c>
      <x:c r="K20" s="17" t="str">
        <x:f>IF(COUNTA(A20:I20)=0,"",IF(OR(A20="",B20="",C20="",D20="",ISBLANK(G20)),"Check entry",IF(OR(NOT(ISNUMBER(A20)),AND(B20&lt;&gt;"Income",B20&lt;&gt;"Expense"),NOT(ISNUMBER(G20)),G20&lt;0,AND(H20&lt;&gt;"",NOT(ISNUMBER(H20))),H20&lt;0,AND(I20&lt;&gt;"",NOT(ISNUMBER(I20)))),"Check entry",IF(OR(B20&lt;&gt;"Income",COUNTIFS(Masterlists!$A$6:$A$105,D20)&lt;&gt;1,E20="",COUNTIFS(Masterlists!$P$6:$P$105,E20)&lt;&gt;1,AND(M20&lt;&gt;"",COUNTIFS(Masterlists!$K$6:$K$105,M20)&lt;&gt;1)),"Check entry",IF(COUNTIFS($B$6:$B$205,B20,$C$6:$C$205,C20)&gt;1,"Duplicate ref",IF(J20&lt;0,"Overpaid",IF(J20=0,"Paid",IF(AND(I20&lt;&gt;"",I20&lt;TODAY()),"Overdue",IF(H20&gt;0,"Part-paid","Unpaid")))))))))</x:f>
      </x:c>
      <x:c r="L20" s="10"/>
      <x:c r="M20" s="42"/>
    </x:row>
    <x:row r="21" ht="23" customHeight="1">
      <x:c r="A21" s="19"/>
      <x:c r="B21" s="10"/>
      <x:c r="C21" s="10"/>
      <x:c r="D21" s="10"/>
      <x:c r="E21" s="10"/>
      <x:c r="F21" s="10"/>
      <x:c r="G21" s="14"/>
      <x:c r="H21" s="14"/>
      <x:c r="I21" s="20"/>
      <x:c r="J21" s="16" t="str">
        <x:f>IF(ISBLANK(G21),"",IF(AND(ISNUMBER(G21),OR(H21="",ISNUMBER(H21))),ROUND(G21-H21,2),""))</x:f>
      </x:c>
      <x:c r="K21" s="17" t="str">
        <x:f>IF(COUNTA(A21:I21)=0,"",IF(OR(A21="",B21="",C21="",D21="",ISBLANK(G21)),"Check entry",IF(OR(NOT(ISNUMBER(A21)),AND(B21&lt;&gt;"Income",B21&lt;&gt;"Expense"),NOT(ISNUMBER(G21)),G21&lt;0,AND(H21&lt;&gt;"",NOT(ISNUMBER(H21))),H21&lt;0,AND(I21&lt;&gt;"",NOT(ISNUMBER(I21)))),"Check entry",IF(OR(B21&lt;&gt;"Income",COUNTIFS(Masterlists!$A$6:$A$105,D21)&lt;&gt;1,E21="",COUNTIFS(Masterlists!$P$6:$P$105,E21)&lt;&gt;1,AND(M21&lt;&gt;"",COUNTIFS(Masterlists!$K$6:$K$105,M21)&lt;&gt;1)),"Check entry",IF(COUNTIFS($B$6:$B$205,B21,$C$6:$C$205,C21)&gt;1,"Duplicate ref",IF(J21&lt;0,"Overpaid",IF(J21=0,"Paid",IF(AND(I21&lt;&gt;"",I21&lt;TODAY()),"Overdue",IF(H21&gt;0,"Part-paid","Unpaid")))))))))</x:f>
      </x:c>
      <x:c r="L21" s="10"/>
      <x:c r="M21" s="42"/>
    </x:row>
    <x:row r="22" ht="23" customHeight="1">
      <x:c r="A22" s="19"/>
      <x:c r="B22" s="10"/>
      <x:c r="C22" s="10"/>
      <x:c r="D22" s="10"/>
      <x:c r="E22" s="10"/>
      <x:c r="F22" s="10"/>
      <x:c r="G22" s="14"/>
      <x:c r="H22" s="14"/>
      <x:c r="I22" s="20"/>
      <x:c r="J22" s="16" t="str">
        <x:f>IF(ISBLANK(G22),"",IF(AND(ISNUMBER(G22),OR(H22="",ISNUMBER(H22))),ROUND(G22-H22,2),""))</x:f>
      </x:c>
      <x:c r="K22" s="17" t="str">
        <x:f>IF(COUNTA(A22:I22)=0,"",IF(OR(A22="",B22="",C22="",D22="",ISBLANK(G22)),"Check entry",IF(OR(NOT(ISNUMBER(A22)),AND(B22&lt;&gt;"Income",B22&lt;&gt;"Expense"),NOT(ISNUMBER(G22)),G22&lt;0,AND(H22&lt;&gt;"",NOT(ISNUMBER(H22))),H22&lt;0,AND(I22&lt;&gt;"",NOT(ISNUMBER(I22)))),"Check entry",IF(OR(B22&lt;&gt;"Income",COUNTIFS(Masterlists!$A$6:$A$105,D22)&lt;&gt;1,E22="",COUNTIFS(Masterlists!$P$6:$P$105,E22)&lt;&gt;1,AND(M22&lt;&gt;"",COUNTIFS(Masterlists!$K$6:$K$105,M22)&lt;&gt;1)),"Check entry",IF(COUNTIFS($B$6:$B$205,B22,$C$6:$C$205,C22)&gt;1,"Duplicate ref",IF(J22&lt;0,"Overpaid",IF(J22=0,"Paid",IF(AND(I22&lt;&gt;"",I22&lt;TODAY()),"Overdue",IF(H22&gt;0,"Part-paid","Unpaid")))))))))</x:f>
      </x:c>
      <x:c r="L22" s="10"/>
      <x:c r="M22" s="42"/>
    </x:row>
    <x:row r="23" ht="23" customHeight="1">
      <x:c r="A23" s="19"/>
      <x:c r="B23" s="10"/>
      <x:c r="C23" s="10"/>
      <x:c r="D23" s="10"/>
      <x:c r="E23" s="10"/>
      <x:c r="F23" s="10"/>
      <x:c r="G23" s="14"/>
      <x:c r="H23" s="14"/>
      <x:c r="I23" s="20"/>
      <x:c r="J23" s="16" t="str">
        <x:f>IF(ISBLANK(G23),"",IF(AND(ISNUMBER(G23),OR(H23="",ISNUMBER(H23))),ROUND(G23-H23,2),""))</x:f>
      </x:c>
      <x:c r="K23" s="17" t="str">
        <x:f>IF(COUNTA(A23:I23)=0,"",IF(OR(A23="",B23="",C23="",D23="",ISBLANK(G23)),"Check entry",IF(OR(NOT(ISNUMBER(A23)),AND(B23&lt;&gt;"Income",B23&lt;&gt;"Expense"),NOT(ISNUMBER(G23)),G23&lt;0,AND(H23&lt;&gt;"",NOT(ISNUMBER(H23))),H23&lt;0,AND(I23&lt;&gt;"",NOT(ISNUMBER(I23)))),"Check entry",IF(OR(B23&lt;&gt;"Income",COUNTIFS(Masterlists!$A$6:$A$105,D23)&lt;&gt;1,E23="",COUNTIFS(Masterlists!$P$6:$P$105,E23)&lt;&gt;1,AND(M23&lt;&gt;"",COUNTIFS(Masterlists!$K$6:$K$105,M23)&lt;&gt;1)),"Check entry",IF(COUNTIFS($B$6:$B$205,B23,$C$6:$C$205,C23)&gt;1,"Duplicate ref",IF(J23&lt;0,"Overpaid",IF(J23=0,"Paid",IF(AND(I23&lt;&gt;"",I23&lt;TODAY()),"Overdue",IF(H23&gt;0,"Part-paid","Unpaid")))))))))</x:f>
      </x:c>
      <x:c r="L23" s="10"/>
      <x:c r="M23" s="42"/>
    </x:row>
    <x:row r="24" ht="23" customHeight="1">
      <x:c r="A24" s="19"/>
      <x:c r="B24" s="10"/>
      <x:c r="C24" s="10"/>
      <x:c r="D24" s="10"/>
      <x:c r="E24" s="10"/>
      <x:c r="F24" s="10"/>
      <x:c r="G24" s="14"/>
      <x:c r="H24" s="14"/>
      <x:c r="I24" s="20"/>
      <x:c r="J24" s="16" t="str">
        <x:f>IF(ISBLANK(G24),"",IF(AND(ISNUMBER(G24),OR(H24="",ISNUMBER(H24))),ROUND(G24-H24,2),""))</x:f>
      </x:c>
      <x:c r="K24" s="17" t="str">
        <x:f>IF(COUNTA(A24:I24)=0,"",IF(OR(A24="",B24="",C24="",D24="",ISBLANK(G24)),"Check entry",IF(OR(NOT(ISNUMBER(A24)),AND(B24&lt;&gt;"Income",B24&lt;&gt;"Expense"),NOT(ISNUMBER(G24)),G24&lt;0,AND(H24&lt;&gt;"",NOT(ISNUMBER(H24))),H24&lt;0,AND(I24&lt;&gt;"",NOT(ISNUMBER(I24)))),"Check entry",IF(OR(B24&lt;&gt;"Income",COUNTIFS(Masterlists!$A$6:$A$105,D24)&lt;&gt;1,E24="",COUNTIFS(Masterlists!$P$6:$P$105,E24)&lt;&gt;1,AND(M24&lt;&gt;"",COUNTIFS(Masterlists!$K$6:$K$105,M24)&lt;&gt;1)),"Check entry",IF(COUNTIFS($B$6:$B$205,B24,$C$6:$C$205,C24)&gt;1,"Duplicate ref",IF(J24&lt;0,"Overpaid",IF(J24=0,"Paid",IF(AND(I24&lt;&gt;"",I24&lt;TODAY()),"Overdue",IF(H24&gt;0,"Part-paid","Unpaid")))))))))</x:f>
      </x:c>
      <x:c r="L24" s="10"/>
      <x:c r="M24" s="42"/>
    </x:row>
    <x:row r="25" ht="23" customHeight="1">
      <x:c r="A25" s="19"/>
      <x:c r="B25" s="10"/>
      <x:c r="C25" s="10"/>
      <x:c r="D25" s="10"/>
      <x:c r="E25" s="10"/>
      <x:c r="F25" s="10"/>
      <x:c r="G25" s="14"/>
      <x:c r="H25" s="14"/>
      <x:c r="I25" s="20"/>
      <x:c r="J25" s="16" t="str">
        <x:f>IF(ISBLANK(G25),"",IF(AND(ISNUMBER(G25),OR(H25="",ISNUMBER(H25))),ROUND(G25-H25,2),""))</x:f>
      </x:c>
      <x:c r="K25" s="17" t="str">
        <x:f>IF(COUNTA(A25:I25)=0,"",IF(OR(A25="",B25="",C25="",D25="",ISBLANK(G25)),"Check entry",IF(OR(NOT(ISNUMBER(A25)),AND(B25&lt;&gt;"Income",B25&lt;&gt;"Expense"),NOT(ISNUMBER(G25)),G25&lt;0,AND(H25&lt;&gt;"",NOT(ISNUMBER(H25))),H25&lt;0,AND(I25&lt;&gt;"",NOT(ISNUMBER(I25)))),"Check entry",IF(OR(B25&lt;&gt;"Income",COUNTIFS(Masterlists!$A$6:$A$105,D25)&lt;&gt;1,E25="",COUNTIFS(Masterlists!$P$6:$P$105,E25)&lt;&gt;1,AND(M25&lt;&gt;"",COUNTIFS(Masterlists!$K$6:$K$105,M25)&lt;&gt;1)),"Check entry",IF(COUNTIFS($B$6:$B$205,B25,$C$6:$C$205,C25)&gt;1,"Duplicate ref",IF(J25&lt;0,"Overpaid",IF(J25=0,"Paid",IF(AND(I25&lt;&gt;"",I25&lt;TODAY()),"Overdue",IF(H25&gt;0,"Part-paid","Unpaid")))))))))</x:f>
      </x:c>
      <x:c r="L25" s="10"/>
      <x:c r="M25" s="42"/>
    </x:row>
    <x:row r="26" ht="23" customHeight="1">
      <x:c r="A26" s="19"/>
      <x:c r="B26" s="10"/>
      <x:c r="C26" s="10"/>
      <x:c r="D26" s="10"/>
      <x:c r="E26" s="10"/>
      <x:c r="F26" s="10"/>
      <x:c r="G26" s="14"/>
      <x:c r="H26" s="14"/>
      <x:c r="I26" s="20"/>
      <x:c r="J26" s="16" t="str">
        <x:f>IF(ISBLANK(G26),"",IF(AND(ISNUMBER(G26),OR(H26="",ISNUMBER(H26))),ROUND(G26-H26,2),""))</x:f>
      </x:c>
      <x:c r="K26" s="17" t="str">
        <x:f>IF(COUNTA(A26:I26)=0,"",IF(OR(A26="",B26="",C26="",D26="",ISBLANK(G26)),"Check entry",IF(OR(NOT(ISNUMBER(A26)),AND(B26&lt;&gt;"Income",B26&lt;&gt;"Expense"),NOT(ISNUMBER(G26)),G26&lt;0,AND(H26&lt;&gt;"",NOT(ISNUMBER(H26))),H26&lt;0,AND(I26&lt;&gt;"",NOT(ISNUMBER(I26)))),"Check entry",IF(OR(B26&lt;&gt;"Income",COUNTIFS(Masterlists!$A$6:$A$105,D26)&lt;&gt;1,E26="",COUNTIFS(Masterlists!$P$6:$P$105,E26)&lt;&gt;1,AND(M26&lt;&gt;"",COUNTIFS(Masterlists!$K$6:$K$105,M26)&lt;&gt;1)),"Check entry",IF(COUNTIFS($B$6:$B$205,B26,$C$6:$C$205,C26)&gt;1,"Duplicate ref",IF(J26&lt;0,"Overpaid",IF(J26=0,"Paid",IF(AND(I26&lt;&gt;"",I26&lt;TODAY()),"Overdue",IF(H26&gt;0,"Part-paid","Unpaid")))))))))</x:f>
      </x:c>
      <x:c r="L26" s="10"/>
      <x:c r="M26" s="42"/>
    </x:row>
    <x:row r="27" ht="23" customHeight="1">
      <x:c r="A27" s="19"/>
      <x:c r="B27" s="10"/>
      <x:c r="C27" s="10"/>
      <x:c r="D27" s="10"/>
      <x:c r="E27" s="10"/>
      <x:c r="F27" s="10"/>
      <x:c r="G27" s="14"/>
      <x:c r="H27" s="14"/>
      <x:c r="I27" s="20"/>
      <x:c r="J27" s="16" t="str">
        <x:f>IF(ISBLANK(G27),"",IF(AND(ISNUMBER(G27),OR(H27="",ISNUMBER(H27))),ROUND(G27-H27,2),""))</x:f>
      </x:c>
      <x:c r="K27" s="17" t="str">
        <x:f>IF(COUNTA(A27:I27)=0,"",IF(OR(A27="",B27="",C27="",D27="",ISBLANK(G27)),"Check entry",IF(OR(NOT(ISNUMBER(A27)),AND(B27&lt;&gt;"Income",B27&lt;&gt;"Expense"),NOT(ISNUMBER(G27)),G27&lt;0,AND(H27&lt;&gt;"",NOT(ISNUMBER(H27))),H27&lt;0,AND(I27&lt;&gt;"",NOT(ISNUMBER(I27)))),"Check entry",IF(OR(B27&lt;&gt;"Income",COUNTIFS(Masterlists!$A$6:$A$105,D27)&lt;&gt;1,E27="",COUNTIFS(Masterlists!$P$6:$P$105,E27)&lt;&gt;1,AND(M27&lt;&gt;"",COUNTIFS(Masterlists!$K$6:$K$105,M27)&lt;&gt;1)),"Check entry",IF(COUNTIFS($B$6:$B$205,B27,$C$6:$C$205,C27)&gt;1,"Duplicate ref",IF(J27&lt;0,"Overpaid",IF(J27=0,"Paid",IF(AND(I27&lt;&gt;"",I27&lt;TODAY()),"Overdue",IF(H27&gt;0,"Part-paid","Unpaid")))))))))</x:f>
      </x:c>
      <x:c r="L27" s="10"/>
      <x:c r="M27" s="42"/>
    </x:row>
    <x:row r="28" ht="23" customHeight="1">
      <x:c r="A28" s="19"/>
      <x:c r="B28" s="10"/>
      <x:c r="C28" s="10"/>
      <x:c r="D28" s="10"/>
      <x:c r="E28" s="10"/>
      <x:c r="F28" s="10"/>
      <x:c r="G28" s="14"/>
      <x:c r="H28" s="14"/>
      <x:c r="I28" s="20"/>
      <x:c r="J28" s="16" t="str">
        <x:f>IF(ISBLANK(G28),"",IF(AND(ISNUMBER(G28),OR(H28="",ISNUMBER(H28))),ROUND(G28-H28,2),""))</x:f>
      </x:c>
      <x:c r="K28" s="17" t="str">
        <x:f>IF(COUNTA(A28:I28)=0,"",IF(OR(A28="",B28="",C28="",D28="",ISBLANK(G28)),"Check entry",IF(OR(NOT(ISNUMBER(A28)),AND(B28&lt;&gt;"Income",B28&lt;&gt;"Expense"),NOT(ISNUMBER(G28)),G28&lt;0,AND(H28&lt;&gt;"",NOT(ISNUMBER(H28))),H28&lt;0,AND(I28&lt;&gt;"",NOT(ISNUMBER(I28)))),"Check entry",IF(OR(B28&lt;&gt;"Income",COUNTIFS(Masterlists!$A$6:$A$105,D28)&lt;&gt;1,E28="",COUNTIFS(Masterlists!$P$6:$P$105,E28)&lt;&gt;1,AND(M28&lt;&gt;"",COUNTIFS(Masterlists!$K$6:$K$105,M28)&lt;&gt;1)),"Check entry",IF(COUNTIFS($B$6:$B$205,B28,$C$6:$C$205,C28)&gt;1,"Duplicate ref",IF(J28&lt;0,"Overpaid",IF(J28=0,"Paid",IF(AND(I28&lt;&gt;"",I28&lt;TODAY()),"Overdue",IF(H28&gt;0,"Part-paid","Unpaid")))))))))</x:f>
      </x:c>
      <x:c r="L28" s="10"/>
      <x:c r="M28" s="42"/>
    </x:row>
    <x:row r="29" ht="23" customHeight="1">
      <x:c r="A29" s="19"/>
      <x:c r="B29" s="10"/>
      <x:c r="C29" s="10"/>
      <x:c r="D29" s="10"/>
      <x:c r="E29" s="10"/>
      <x:c r="F29" s="10"/>
      <x:c r="G29" s="14"/>
      <x:c r="H29" s="14"/>
      <x:c r="I29" s="20"/>
      <x:c r="J29" s="16" t="str">
        <x:f>IF(ISBLANK(G29),"",IF(AND(ISNUMBER(G29),OR(H29="",ISNUMBER(H29))),ROUND(G29-H29,2),""))</x:f>
      </x:c>
      <x:c r="K29" s="17" t="str">
        <x:f>IF(COUNTA(A29:I29)=0,"",IF(OR(A29="",B29="",C29="",D29="",ISBLANK(G29)),"Check entry",IF(OR(NOT(ISNUMBER(A29)),AND(B29&lt;&gt;"Income",B29&lt;&gt;"Expense"),NOT(ISNUMBER(G29)),G29&lt;0,AND(H29&lt;&gt;"",NOT(ISNUMBER(H29))),H29&lt;0,AND(I29&lt;&gt;"",NOT(ISNUMBER(I29)))),"Check entry",IF(OR(B29&lt;&gt;"Income",COUNTIFS(Masterlists!$A$6:$A$105,D29)&lt;&gt;1,E29="",COUNTIFS(Masterlists!$P$6:$P$105,E29)&lt;&gt;1,AND(M29&lt;&gt;"",COUNTIFS(Masterlists!$K$6:$K$105,M29)&lt;&gt;1)),"Check entry",IF(COUNTIFS($B$6:$B$205,B29,$C$6:$C$205,C29)&gt;1,"Duplicate ref",IF(J29&lt;0,"Overpaid",IF(J29=0,"Paid",IF(AND(I29&lt;&gt;"",I29&lt;TODAY()),"Overdue",IF(H29&gt;0,"Part-paid","Unpaid")))))))))</x:f>
      </x:c>
      <x:c r="L29" s="10"/>
      <x:c r="M29" s="42"/>
    </x:row>
    <x:row r="30" ht="23" customHeight="1">
      <x:c r="A30" s="19"/>
      <x:c r="B30" s="10"/>
      <x:c r="C30" s="10"/>
      <x:c r="D30" s="10"/>
      <x:c r="E30" s="10"/>
      <x:c r="F30" s="10"/>
      <x:c r="G30" s="14"/>
      <x:c r="H30" s="14"/>
      <x:c r="I30" s="20"/>
      <x:c r="J30" s="16" t="str">
        <x:f>IF(ISBLANK(G30),"",IF(AND(ISNUMBER(G30),OR(H30="",ISNUMBER(H30))),ROUND(G30-H30,2),""))</x:f>
      </x:c>
      <x:c r="K30" s="17" t="str">
        <x:f>IF(COUNTA(A30:I30)=0,"",IF(OR(A30="",B30="",C30="",D30="",ISBLANK(G30)),"Check entry",IF(OR(NOT(ISNUMBER(A30)),AND(B30&lt;&gt;"Income",B30&lt;&gt;"Expense"),NOT(ISNUMBER(G30)),G30&lt;0,AND(H30&lt;&gt;"",NOT(ISNUMBER(H30))),H30&lt;0,AND(I30&lt;&gt;"",NOT(ISNUMBER(I30)))),"Check entry",IF(OR(B30&lt;&gt;"Income",COUNTIFS(Masterlists!$A$6:$A$105,D30)&lt;&gt;1,E30="",COUNTIFS(Masterlists!$P$6:$P$105,E30)&lt;&gt;1,AND(M30&lt;&gt;"",COUNTIFS(Masterlists!$K$6:$K$105,M30)&lt;&gt;1)),"Check entry",IF(COUNTIFS($B$6:$B$205,B30,$C$6:$C$205,C30)&gt;1,"Duplicate ref",IF(J30&lt;0,"Overpaid",IF(J30=0,"Paid",IF(AND(I30&lt;&gt;"",I30&lt;TODAY()),"Overdue",IF(H30&gt;0,"Part-paid","Unpaid")))))))))</x:f>
      </x:c>
      <x:c r="L30" s="10"/>
      <x:c r="M30" s="42"/>
    </x:row>
    <x:row r="31" ht="23" customHeight="1">
      <x:c r="A31" s="19"/>
      <x:c r="B31" s="10"/>
      <x:c r="C31" s="10"/>
      <x:c r="D31" s="10"/>
      <x:c r="E31" s="10"/>
      <x:c r="F31" s="10"/>
      <x:c r="G31" s="14"/>
      <x:c r="H31" s="14"/>
      <x:c r="I31" s="20"/>
      <x:c r="J31" s="16" t="str">
        <x:f>IF(ISBLANK(G31),"",IF(AND(ISNUMBER(G31),OR(H31="",ISNUMBER(H31))),ROUND(G31-H31,2),""))</x:f>
      </x:c>
      <x:c r="K31" s="17" t="str">
        <x:f>IF(COUNTA(A31:I31)=0,"",IF(OR(A31="",B31="",C31="",D31="",ISBLANK(G31)),"Check entry",IF(OR(NOT(ISNUMBER(A31)),AND(B31&lt;&gt;"Income",B31&lt;&gt;"Expense"),NOT(ISNUMBER(G31)),G31&lt;0,AND(H31&lt;&gt;"",NOT(ISNUMBER(H31))),H31&lt;0,AND(I31&lt;&gt;"",NOT(ISNUMBER(I31)))),"Check entry",IF(OR(B31&lt;&gt;"Income",COUNTIFS(Masterlists!$A$6:$A$105,D31)&lt;&gt;1,E31="",COUNTIFS(Masterlists!$P$6:$P$105,E31)&lt;&gt;1,AND(M31&lt;&gt;"",COUNTIFS(Masterlists!$K$6:$K$105,M31)&lt;&gt;1)),"Check entry",IF(COUNTIFS($B$6:$B$205,B31,$C$6:$C$205,C31)&gt;1,"Duplicate ref",IF(J31&lt;0,"Overpaid",IF(J31=0,"Paid",IF(AND(I31&lt;&gt;"",I31&lt;TODAY()),"Overdue",IF(H31&gt;0,"Part-paid","Unpaid")))))))))</x:f>
      </x:c>
      <x:c r="L31" s="10"/>
      <x:c r="M31" s="42"/>
    </x:row>
    <x:row r="32" ht="23" customHeight="1">
      <x:c r="A32" s="19"/>
      <x:c r="B32" s="10"/>
      <x:c r="C32" s="10"/>
      <x:c r="D32" s="10"/>
      <x:c r="E32" s="10"/>
      <x:c r="F32" s="10"/>
      <x:c r="G32" s="14"/>
      <x:c r="H32" s="14"/>
      <x:c r="I32" s="20"/>
      <x:c r="J32" s="16" t="str">
        <x:f>IF(ISBLANK(G32),"",IF(AND(ISNUMBER(G32),OR(H32="",ISNUMBER(H32))),ROUND(G32-H32,2),""))</x:f>
      </x:c>
      <x:c r="K32" s="17" t="str">
        <x:f>IF(COUNTA(A32:I32)=0,"",IF(OR(A32="",B32="",C32="",D32="",ISBLANK(G32)),"Check entry",IF(OR(NOT(ISNUMBER(A32)),AND(B32&lt;&gt;"Income",B32&lt;&gt;"Expense"),NOT(ISNUMBER(G32)),G32&lt;0,AND(H32&lt;&gt;"",NOT(ISNUMBER(H32))),H32&lt;0,AND(I32&lt;&gt;"",NOT(ISNUMBER(I32)))),"Check entry",IF(OR(B32&lt;&gt;"Income",COUNTIFS(Masterlists!$A$6:$A$105,D32)&lt;&gt;1,E32="",COUNTIFS(Masterlists!$P$6:$P$105,E32)&lt;&gt;1,AND(M32&lt;&gt;"",COUNTIFS(Masterlists!$K$6:$K$105,M32)&lt;&gt;1)),"Check entry",IF(COUNTIFS($B$6:$B$205,B32,$C$6:$C$205,C32)&gt;1,"Duplicate ref",IF(J32&lt;0,"Overpaid",IF(J32=0,"Paid",IF(AND(I32&lt;&gt;"",I32&lt;TODAY()),"Overdue",IF(H32&gt;0,"Part-paid","Unpaid")))))))))</x:f>
      </x:c>
      <x:c r="L32" s="10"/>
      <x:c r="M32" s="42"/>
    </x:row>
    <x:row r="33" ht="23" customHeight="1">
      <x:c r="A33" s="19"/>
      <x:c r="B33" s="10"/>
      <x:c r="C33" s="10"/>
      <x:c r="D33" s="10"/>
      <x:c r="E33" s="10"/>
      <x:c r="F33" s="10"/>
      <x:c r="G33" s="14"/>
      <x:c r="H33" s="14"/>
      <x:c r="I33" s="20"/>
      <x:c r="J33" s="16" t="str">
        <x:f>IF(ISBLANK(G33),"",IF(AND(ISNUMBER(G33),OR(H33="",ISNUMBER(H33))),ROUND(G33-H33,2),""))</x:f>
      </x:c>
      <x:c r="K33" s="17" t="str">
        <x:f>IF(COUNTA(A33:I33)=0,"",IF(OR(A33="",B33="",C33="",D33="",ISBLANK(G33)),"Check entry",IF(OR(NOT(ISNUMBER(A33)),AND(B33&lt;&gt;"Income",B33&lt;&gt;"Expense"),NOT(ISNUMBER(G33)),G33&lt;0,AND(H33&lt;&gt;"",NOT(ISNUMBER(H33))),H33&lt;0,AND(I33&lt;&gt;"",NOT(ISNUMBER(I33)))),"Check entry",IF(OR(B33&lt;&gt;"Income",COUNTIFS(Masterlists!$A$6:$A$105,D33)&lt;&gt;1,E33="",COUNTIFS(Masterlists!$P$6:$P$105,E33)&lt;&gt;1,AND(M33&lt;&gt;"",COUNTIFS(Masterlists!$K$6:$K$105,M33)&lt;&gt;1)),"Check entry",IF(COUNTIFS($B$6:$B$205,B33,$C$6:$C$205,C33)&gt;1,"Duplicate ref",IF(J33&lt;0,"Overpaid",IF(J33=0,"Paid",IF(AND(I33&lt;&gt;"",I33&lt;TODAY()),"Overdue",IF(H33&gt;0,"Part-paid","Unpaid")))))))))</x:f>
      </x:c>
      <x:c r="L33" s="10"/>
      <x:c r="M33" s="42"/>
    </x:row>
    <x:row r="34" ht="23" customHeight="1">
      <x:c r="A34" s="19"/>
      <x:c r="B34" s="10"/>
      <x:c r="C34" s="10"/>
      <x:c r="D34" s="10"/>
      <x:c r="E34" s="10"/>
      <x:c r="F34" s="10"/>
      <x:c r="G34" s="14"/>
      <x:c r="H34" s="14"/>
      <x:c r="I34" s="20"/>
      <x:c r="J34" s="16" t="str">
        <x:f>IF(ISBLANK(G34),"",IF(AND(ISNUMBER(G34),OR(H34="",ISNUMBER(H34))),ROUND(G34-H34,2),""))</x:f>
      </x:c>
      <x:c r="K34" s="17" t="str">
        <x:f>IF(COUNTA(A34:I34)=0,"",IF(OR(A34="",B34="",C34="",D34="",ISBLANK(G34)),"Check entry",IF(OR(NOT(ISNUMBER(A34)),AND(B34&lt;&gt;"Income",B34&lt;&gt;"Expense"),NOT(ISNUMBER(G34)),G34&lt;0,AND(H34&lt;&gt;"",NOT(ISNUMBER(H34))),H34&lt;0,AND(I34&lt;&gt;"",NOT(ISNUMBER(I34)))),"Check entry",IF(OR(B34&lt;&gt;"Income",COUNTIFS(Masterlists!$A$6:$A$105,D34)&lt;&gt;1,E34="",COUNTIFS(Masterlists!$P$6:$P$105,E34)&lt;&gt;1,AND(M34&lt;&gt;"",COUNTIFS(Masterlists!$K$6:$K$105,M34)&lt;&gt;1)),"Check entry",IF(COUNTIFS($B$6:$B$205,B34,$C$6:$C$205,C34)&gt;1,"Duplicate ref",IF(J34&lt;0,"Overpaid",IF(J34=0,"Paid",IF(AND(I34&lt;&gt;"",I34&lt;TODAY()),"Overdue",IF(H34&gt;0,"Part-paid","Unpaid")))))))))</x:f>
      </x:c>
      <x:c r="L34" s="10"/>
      <x:c r="M34" s="42"/>
    </x:row>
    <x:row r="35" ht="23" customHeight="1">
      <x:c r="A35" s="19"/>
      <x:c r="B35" s="10"/>
      <x:c r="C35" s="10"/>
      <x:c r="D35" s="10"/>
      <x:c r="E35" s="10"/>
      <x:c r="F35" s="10"/>
      <x:c r="G35" s="14"/>
      <x:c r="H35" s="14"/>
      <x:c r="I35" s="20"/>
      <x:c r="J35" s="16" t="str">
        <x:f>IF(ISBLANK(G35),"",IF(AND(ISNUMBER(G35),OR(H35="",ISNUMBER(H35))),ROUND(G35-H35,2),""))</x:f>
      </x:c>
      <x:c r="K35" s="17" t="str">
        <x:f>IF(COUNTA(A35:I35)=0,"",IF(OR(A35="",B35="",C35="",D35="",ISBLANK(G35)),"Check entry",IF(OR(NOT(ISNUMBER(A35)),AND(B35&lt;&gt;"Income",B35&lt;&gt;"Expense"),NOT(ISNUMBER(G35)),G35&lt;0,AND(H35&lt;&gt;"",NOT(ISNUMBER(H35))),H35&lt;0,AND(I35&lt;&gt;"",NOT(ISNUMBER(I35)))),"Check entry",IF(OR(B35&lt;&gt;"Income",COUNTIFS(Masterlists!$A$6:$A$105,D35)&lt;&gt;1,E35="",COUNTIFS(Masterlists!$P$6:$P$105,E35)&lt;&gt;1,AND(M35&lt;&gt;"",COUNTIFS(Masterlists!$K$6:$K$105,M35)&lt;&gt;1)),"Check entry",IF(COUNTIFS($B$6:$B$205,B35,$C$6:$C$205,C35)&gt;1,"Duplicate ref",IF(J35&lt;0,"Overpaid",IF(J35=0,"Paid",IF(AND(I35&lt;&gt;"",I35&lt;TODAY()),"Overdue",IF(H35&gt;0,"Part-paid","Unpaid")))))))))</x:f>
      </x:c>
      <x:c r="L35" s="10"/>
      <x:c r="M35" s="42"/>
    </x:row>
    <x:row r="36" ht="23" customHeight="1">
      <x:c r="A36" s="19"/>
      <x:c r="B36" s="10"/>
      <x:c r="C36" s="10"/>
      <x:c r="D36" s="10"/>
      <x:c r="E36" s="10"/>
      <x:c r="F36" s="10"/>
      <x:c r="G36" s="14"/>
      <x:c r="H36" s="14"/>
      <x:c r="I36" s="20"/>
      <x:c r="J36" s="16" t="str">
        <x:f>IF(ISBLANK(G36),"",IF(AND(ISNUMBER(G36),OR(H36="",ISNUMBER(H36))),ROUND(G36-H36,2),""))</x:f>
      </x:c>
      <x:c r="K36" s="17" t="str">
        <x:f>IF(COUNTA(A36:I36)=0,"",IF(OR(A36="",B36="",C36="",D36="",ISBLANK(G36)),"Check entry",IF(OR(NOT(ISNUMBER(A36)),AND(B36&lt;&gt;"Income",B36&lt;&gt;"Expense"),NOT(ISNUMBER(G36)),G36&lt;0,AND(H36&lt;&gt;"",NOT(ISNUMBER(H36))),H36&lt;0,AND(I36&lt;&gt;"",NOT(ISNUMBER(I36)))),"Check entry",IF(OR(B36&lt;&gt;"Income",COUNTIFS(Masterlists!$A$6:$A$105,D36)&lt;&gt;1,E36="",COUNTIFS(Masterlists!$P$6:$P$105,E36)&lt;&gt;1,AND(M36&lt;&gt;"",COUNTIFS(Masterlists!$K$6:$K$105,M36)&lt;&gt;1)),"Check entry",IF(COUNTIFS($B$6:$B$205,B36,$C$6:$C$205,C36)&gt;1,"Duplicate ref",IF(J36&lt;0,"Overpaid",IF(J36=0,"Paid",IF(AND(I36&lt;&gt;"",I36&lt;TODAY()),"Overdue",IF(H36&gt;0,"Part-paid","Unpaid")))))))))</x:f>
      </x:c>
      <x:c r="L36" s="10"/>
      <x:c r="M36" s="42"/>
    </x:row>
    <x:row r="37" ht="23" customHeight="1">
      <x:c r="A37" s="19"/>
      <x:c r="B37" s="10"/>
      <x:c r="C37" s="10"/>
      <x:c r="D37" s="10"/>
      <x:c r="E37" s="10"/>
      <x:c r="F37" s="10"/>
      <x:c r="G37" s="14"/>
      <x:c r="H37" s="14"/>
      <x:c r="I37" s="20"/>
      <x:c r="J37" s="16" t="str">
        <x:f>IF(ISBLANK(G37),"",IF(AND(ISNUMBER(G37),OR(H37="",ISNUMBER(H37))),ROUND(G37-H37,2),""))</x:f>
      </x:c>
      <x:c r="K37" s="17" t="str">
        <x:f>IF(COUNTA(A37:I37)=0,"",IF(OR(A37="",B37="",C37="",D37="",ISBLANK(G37)),"Check entry",IF(OR(NOT(ISNUMBER(A37)),AND(B37&lt;&gt;"Income",B37&lt;&gt;"Expense"),NOT(ISNUMBER(G37)),G37&lt;0,AND(H37&lt;&gt;"",NOT(ISNUMBER(H37))),H37&lt;0,AND(I37&lt;&gt;"",NOT(ISNUMBER(I37)))),"Check entry",IF(OR(B37&lt;&gt;"Income",COUNTIFS(Masterlists!$A$6:$A$105,D37)&lt;&gt;1,E37="",COUNTIFS(Masterlists!$P$6:$P$105,E37)&lt;&gt;1,AND(M37&lt;&gt;"",COUNTIFS(Masterlists!$K$6:$K$105,M37)&lt;&gt;1)),"Check entry",IF(COUNTIFS($B$6:$B$205,B37,$C$6:$C$205,C37)&gt;1,"Duplicate ref",IF(J37&lt;0,"Overpaid",IF(J37=0,"Paid",IF(AND(I37&lt;&gt;"",I37&lt;TODAY()),"Overdue",IF(H37&gt;0,"Part-paid","Unpaid")))))))))</x:f>
      </x:c>
      <x:c r="L37" s="10"/>
      <x:c r="M37" s="42"/>
    </x:row>
    <x:row r="38" ht="23" customHeight="1">
      <x:c r="A38" s="19"/>
      <x:c r="B38" s="10"/>
      <x:c r="C38" s="10"/>
      <x:c r="D38" s="10"/>
      <x:c r="E38" s="10"/>
      <x:c r="F38" s="10"/>
      <x:c r="G38" s="14"/>
      <x:c r="H38" s="14"/>
      <x:c r="I38" s="20"/>
      <x:c r="J38" s="16" t="str">
        <x:f>IF(ISBLANK(G38),"",IF(AND(ISNUMBER(G38),OR(H38="",ISNUMBER(H38))),ROUND(G38-H38,2),""))</x:f>
      </x:c>
      <x:c r="K38" s="17" t="str">
        <x:f>IF(COUNTA(A38:I38)=0,"",IF(OR(A38="",B38="",C38="",D38="",ISBLANK(G38)),"Check entry",IF(OR(NOT(ISNUMBER(A38)),AND(B38&lt;&gt;"Income",B38&lt;&gt;"Expense"),NOT(ISNUMBER(G38)),G38&lt;0,AND(H38&lt;&gt;"",NOT(ISNUMBER(H38))),H38&lt;0,AND(I38&lt;&gt;"",NOT(ISNUMBER(I38)))),"Check entry",IF(OR(B38&lt;&gt;"Income",COUNTIFS(Masterlists!$A$6:$A$105,D38)&lt;&gt;1,E38="",COUNTIFS(Masterlists!$P$6:$P$105,E38)&lt;&gt;1,AND(M38&lt;&gt;"",COUNTIFS(Masterlists!$K$6:$K$105,M38)&lt;&gt;1)),"Check entry",IF(COUNTIFS($B$6:$B$205,B38,$C$6:$C$205,C38)&gt;1,"Duplicate ref",IF(J38&lt;0,"Overpaid",IF(J38=0,"Paid",IF(AND(I38&lt;&gt;"",I38&lt;TODAY()),"Overdue",IF(H38&gt;0,"Part-paid","Unpaid")))))))))</x:f>
      </x:c>
      <x:c r="L38" s="10"/>
      <x:c r="M38" s="42"/>
    </x:row>
    <x:row r="39" ht="23" customHeight="1">
      <x:c r="A39" s="19"/>
      <x:c r="B39" s="10"/>
      <x:c r="C39" s="10"/>
      <x:c r="D39" s="10"/>
      <x:c r="E39" s="10"/>
      <x:c r="F39" s="10"/>
      <x:c r="G39" s="14"/>
      <x:c r="H39" s="14"/>
      <x:c r="I39" s="20"/>
      <x:c r="J39" s="16" t="str">
        <x:f>IF(ISBLANK(G39),"",IF(AND(ISNUMBER(G39),OR(H39="",ISNUMBER(H39))),ROUND(G39-H39,2),""))</x:f>
      </x:c>
      <x:c r="K39" s="17" t="str">
        <x:f>IF(COUNTA(A39:I39)=0,"",IF(OR(A39="",B39="",C39="",D39="",ISBLANK(G39)),"Check entry",IF(OR(NOT(ISNUMBER(A39)),AND(B39&lt;&gt;"Income",B39&lt;&gt;"Expense"),NOT(ISNUMBER(G39)),G39&lt;0,AND(H39&lt;&gt;"",NOT(ISNUMBER(H39))),H39&lt;0,AND(I39&lt;&gt;"",NOT(ISNUMBER(I39)))),"Check entry",IF(OR(B39&lt;&gt;"Income",COUNTIFS(Masterlists!$A$6:$A$105,D39)&lt;&gt;1,E39="",COUNTIFS(Masterlists!$P$6:$P$105,E39)&lt;&gt;1,AND(M39&lt;&gt;"",COUNTIFS(Masterlists!$K$6:$K$105,M39)&lt;&gt;1)),"Check entry",IF(COUNTIFS($B$6:$B$205,B39,$C$6:$C$205,C39)&gt;1,"Duplicate ref",IF(J39&lt;0,"Overpaid",IF(J39=0,"Paid",IF(AND(I39&lt;&gt;"",I39&lt;TODAY()),"Overdue",IF(H39&gt;0,"Part-paid","Unpaid")))))))))</x:f>
      </x:c>
      <x:c r="L39" s="10"/>
      <x:c r="M39" s="42"/>
    </x:row>
    <x:row r="40" ht="23" customHeight="1">
      <x:c r="A40" s="19"/>
      <x:c r="B40" s="10"/>
      <x:c r="C40" s="10"/>
      <x:c r="D40" s="10"/>
      <x:c r="E40" s="10"/>
      <x:c r="F40" s="10"/>
      <x:c r="G40" s="14"/>
      <x:c r="H40" s="14"/>
      <x:c r="I40" s="20"/>
      <x:c r="J40" s="16" t="str">
        <x:f>IF(ISBLANK(G40),"",IF(AND(ISNUMBER(G40),OR(H40="",ISNUMBER(H40))),ROUND(G40-H40,2),""))</x:f>
      </x:c>
      <x:c r="K40" s="17" t="str">
        <x:f>IF(COUNTA(A40:I40)=0,"",IF(OR(A40="",B40="",C40="",D40="",ISBLANK(G40)),"Check entry",IF(OR(NOT(ISNUMBER(A40)),AND(B40&lt;&gt;"Income",B40&lt;&gt;"Expense"),NOT(ISNUMBER(G40)),G40&lt;0,AND(H40&lt;&gt;"",NOT(ISNUMBER(H40))),H40&lt;0,AND(I40&lt;&gt;"",NOT(ISNUMBER(I40)))),"Check entry",IF(OR(B40&lt;&gt;"Income",COUNTIFS(Masterlists!$A$6:$A$105,D40)&lt;&gt;1,E40="",COUNTIFS(Masterlists!$P$6:$P$105,E40)&lt;&gt;1,AND(M40&lt;&gt;"",COUNTIFS(Masterlists!$K$6:$K$105,M40)&lt;&gt;1)),"Check entry",IF(COUNTIFS($B$6:$B$205,B40,$C$6:$C$205,C40)&gt;1,"Duplicate ref",IF(J40&lt;0,"Overpaid",IF(J40=0,"Paid",IF(AND(I40&lt;&gt;"",I40&lt;TODAY()),"Overdue",IF(H40&gt;0,"Part-paid","Unpaid")))))))))</x:f>
      </x:c>
      <x:c r="L40" s="10"/>
      <x:c r="M40" s="42"/>
    </x:row>
    <x:row r="41" ht="23" customHeight="1">
      <x:c r="A41" s="19"/>
      <x:c r="B41" s="10"/>
      <x:c r="C41" s="10"/>
      <x:c r="D41" s="10"/>
      <x:c r="E41" s="10"/>
      <x:c r="F41" s="10"/>
      <x:c r="G41" s="14"/>
      <x:c r="H41" s="14"/>
      <x:c r="I41" s="20"/>
      <x:c r="J41" s="16" t="str">
        <x:f>IF(ISBLANK(G41),"",IF(AND(ISNUMBER(G41),OR(H41="",ISNUMBER(H41))),ROUND(G41-H41,2),""))</x:f>
      </x:c>
      <x:c r="K41" s="17" t="str">
        <x:f>IF(COUNTA(A41:I41)=0,"",IF(OR(A41="",B41="",C41="",D41="",ISBLANK(G41)),"Check entry",IF(OR(NOT(ISNUMBER(A41)),AND(B41&lt;&gt;"Income",B41&lt;&gt;"Expense"),NOT(ISNUMBER(G41)),G41&lt;0,AND(H41&lt;&gt;"",NOT(ISNUMBER(H41))),H41&lt;0,AND(I41&lt;&gt;"",NOT(ISNUMBER(I41)))),"Check entry",IF(OR(B41&lt;&gt;"Income",COUNTIFS(Masterlists!$A$6:$A$105,D41)&lt;&gt;1,E41="",COUNTIFS(Masterlists!$P$6:$P$105,E41)&lt;&gt;1,AND(M41&lt;&gt;"",COUNTIFS(Masterlists!$K$6:$K$105,M41)&lt;&gt;1)),"Check entry",IF(COUNTIFS($B$6:$B$205,B41,$C$6:$C$205,C41)&gt;1,"Duplicate ref",IF(J41&lt;0,"Overpaid",IF(J41=0,"Paid",IF(AND(I41&lt;&gt;"",I41&lt;TODAY()),"Overdue",IF(H41&gt;0,"Part-paid","Unpaid")))))))))</x:f>
      </x:c>
      <x:c r="L41" s="10"/>
      <x:c r="M41" s="42"/>
    </x:row>
    <x:row r="42" ht="23" customHeight="1">
      <x:c r="A42" s="19"/>
      <x:c r="B42" s="10"/>
      <x:c r="C42" s="10"/>
      <x:c r="D42" s="10"/>
      <x:c r="E42" s="10"/>
      <x:c r="F42" s="10"/>
      <x:c r="G42" s="14"/>
      <x:c r="H42" s="14"/>
      <x:c r="I42" s="20"/>
      <x:c r="J42" s="16" t="str">
        <x:f>IF(ISBLANK(G42),"",IF(AND(ISNUMBER(G42),OR(H42="",ISNUMBER(H42))),ROUND(G42-H42,2),""))</x:f>
      </x:c>
      <x:c r="K42" s="17" t="str">
        <x:f>IF(COUNTA(A42:I42)=0,"",IF(OR(A42="",B42="",C42="",D42="",ISBLANK(G42)),"Check entry",IF(OR(NOT(ISNUMBER(A42)),AND(B42&lt;&gt;"Income",B42&lt;&gt;"Expense"),NOT(ISNUMBER(G42)),G42&lt;0,AND(H42&lt;&gt;"",NOT(ISNUMBER(H42))),H42&lt;0,AND(I42&lt;&gt;"",NOT(ISNUMBER(I42)))),"Check entry",IF(OR(B42&lt;&gt;"Income",COUNTIFS(Masterlists!$A$6:$A$105,D42)&lt;&gt;1,E42="",COUNTIFS(Masterlists!$P$6:$P$105,E42)&lt;&gt;1,AND(M42&lt;&gt;"",COUNTIFS(Masterlists!$K$6:$K$105,M42)&lt;&gt;1)),"Check entry",IF(COUNTIFS($B$6:$B$205,B42,$C$6:$C$205,C42)&gt;1,"Duplicate ref",IF(J42&lt;0,"Overpaid",IF(J42=0,"Paid",IF(AND(I42&lt;&gt;"",I42&lt;TODAY()),"Overdue",IF(H42&gt;0,"Part-paid","Unpaid")))))))))</x:f>
      </x:c>
      <x:c r="L42" s="10"/>
      <x:c r="M42" s="42"/>
    </x:row>
    <x:row r="43" ht="23" customHeight="1">
      <x:c r="A43" s="19"/>
      <x:c r="B43" s="10"/>
      <x:c r="C43" s="10"/>
      <x:c r="D43" s="10"/>
      <x:c r="E43" s="10"/>
      <x:c r="F43" s="10"/>
      <x:c r="G43" s="14"/>
      <x:c r="H43" s="14"/>
      <x:c r="I43" s="20"/>
      <x:c r="J43" s="16" t="str">
        <x:f>IF(ISBLANK(G43),"",IF(AND(ISNUMBER(G43),OR(H43="",ISNUMBER(H43))),ROUND(G43-H43,2),""))</x:f>
      </x:c>
      <x:c r="K43" s="17" t="str">
        <x:f>IF(COUNTA(A43:I43)=0,"",IF(OR(A43="",B43="",C43="",D43="",ISBLANK(G43)),"Check entry",IF(OR(NOT(ISNUMBER(A43)),AND(B43&lt;&gt;"Income",B43&lt;&gt;"Expense"),NOT(ISNUMBER(G43)),G43&lt;0,AND(H43&lt;&gt;"",NOT(ISNUMBER(H43))),H43&lt;0,AND(I43&lt;&gt;"",NOT(ISNUMBER(I43)))),"Check entry",IF(OR(B43&lt;&gt;"Income",COUNTIFS(Masterlists!$A$6:$A$105,D43)&lt;&gt;1,E43="",COUNTIFS(Masterlists!$P$6:$P$105,E43)&lt;&gt;1,AND(M43&lt;&gt;"",COUNTIFS(Masterlists!$K$6:$K$105,M43)&lt;&gt;1)),"Check entry",IF(COUNTIFS($B$6:$B$205,B43,$C$6:$C$205,C43)&gt;1,"Duplicate ref",IF(J43&lt;0,"Overpaid",IF(J43=0,"Paid",IF(AND(I43&lt;&gt;"",I43&lt;TODAY()),"Overdue",IF(H43&gt;0,"Part-paid","Unpaid")))))))))</x:f>
      </x:c>
      <x:c r="L43" s="10"/>
      <x:c r="M43" s="42"/>
    </x:row>
    <x:row r="44" ht="23" customHeight="1">
      <x:c r="A44" s="19"/>
      <x:c r="B44" s="10"/>
      <x:c r="C44" s="10"/>
      <x:c r="D44" s="10"/>
      <x:c r="E44" s="10"/>
      <x:c r="F44" s="10"/>
      <x:c r="G44" s="14"/>
      <x:c r="H44" s="14"/>
      <x:c r="I44" s="20"/>
      <x:c r="J44" s="16" t="str">
        <x:f>IF(ISBLANK(G44),"",IF(AND(ISNUMBER(G44),OR(H44="",ISNUMBER(H44))),ROUND(G44-H44,2),""))</x:f>
      </x:c>
      <x:c r="K44" s="17" t="str">
        <x:f>IF(COUNTA(A44:I44)=0,"",IF(OR(A44="",B44="",C44="",D44="",ISBLANK(G44)),"Check entry",IF(OR(NOT(ISNUMBER(A44)),AND(B44&lt;&gt;"Income",B44&lt;&gt;"Expense"),NOT(ISNUMBER(G44)),G44&lt;0,AND(H44&lt;&gt;"",NOT(ISNUMBER(H44))),H44&lt;0,AND(I44&lt;&gt;"",NOT(ISNUMBER(I44)))),"Check entry",IF(OR(B44&lt;&gt;"Income",COUNTIFS(Masterlists!$A$6:$A$105,D44)&lt;&gt;1,E44="",COUNTIFS(Masterlists!$P$6:$P$105,E44)&lt;&gt;1,AND(M44&lt;&gt;"",COUNTIFS(Masterlists!$K$6:$K$105,M44)&lt;&gt;1)),"Check entry",IF(COUNTIFS($B$6:$B$205,B44,$C$6:$C$205,C44)&gt;1,"Duplicate ref",IF(J44&lt;0,"Overpaid",IF(J44=0,"Paid",IF(AND(I44&lt;&gt;"",I44&lt;TODAY()),"Overdue",IF(H44&gt;0,"Part-paid","Unpaid")))))))))</x:f>
      </x:c>
      <x:c r="L44" s="10"/>
      <x:c r="M44" s="42"/>
    </x:row>
    <x:row r="45" ht="23" customHeight="1">
      <x:c r="A45" s="19"/>
      <x:c r="B45" s="10"/>
      <x:c r="C45" s="10"/>
      <x:c r="D45" s="10"/>
      <x:c r="E45" s="10"/>
      <x:c r="F45" s="10"/>
      <x:c r="G45" s="14"/>
      <x:c r="H45" s="14"/>
      <x:c r="I45" s="20"/>
      <x:c r="J45" s="16" t="str">
        <x:f>IF(ISBLANK(G45),"",IF(AND(ISNUMBER(G45),OR(H45="",ISNUMBER(H45))),ROUND(G45-H45,2),""))</x:f>
      </x:c>
      <x:c r="K45" s="17" t="str">
        <x:f>IF(COUNTA(A45:I45)=0,"",IF(OR(A45="",B45="",C45="",D45="",ISBLANK(G45)),"Check entry",IF(OR(NOT(ISNUMBER(A45)),AND(B45&lt;&gt;"Income",B45&lt;&gt;"Expense"),NOT(ISNUMBER(G45)),G45&lt;0,AND(H45&lt;&gt;"",NOT(ISNUMBER(H45))),H45&lt;0,AND(I45&lt;&gt;"",NOT(ISNUMBER(I45)))),"Check entry",IF(OR(B45&lt;&gt;"Income",COUNTIFS(Masterlists!$A$6:$A$105,D45)&lt;&gt;1,E45="",COUNTIFS(Masterlists!$P$6:$P$105,E45)&lt;&gt;1,AND(M45&lt;&gt;"",COUNTIFS(Masterlists!$K$6:$K$105,M45)&lt;&gt;1)),"Check entry",IF(COUNTIFS($B$6:$B$205,B45,$C$6:$C$205,C45)&gt;1,"Duplicate ref",IF(J45&lt;0,"Overpaid",IF(J45=0,"Paid",IF(AND(I45&lt;&gt;"",I45&lt;TODAY()),"Overdue",IF(H45&gt;0,"Part-paid","Unpaid")))))))))</x:f>
      </x:c>
      <x:c r="L45" s="10"/>
      <x:c r="M45" s="42"/>
    </x:row>
    <x:row r="46" ht="23" customHeight="1">
      <x:c r="A46" s="19"/>
      <x:c r="B46" s="10"/>
      <x:c r="C46" s="10"/>
      <x:c r="D46" s="10"/>
      <x:c r="E46" s="10"/>
      <x:c r="F46" s="10"/>
      <x:c r="G46" s="14"/>
      <x:c r="H46" s="14"/>
      <x:c r="I46" s="20"/>
      <x:c r="J46" s="16" t="str">
        <x:f>IF(ISBLANK(G46),"",IF(AND(ISNUMBER(G46),OR(H46="",ISNUMBER(H46))),ROUND(G46-H46,2),""))</x:f>
      </x:c>
      <x:c r="K46" s="17" t="str">
        <x:f>IF(COUNTA(A46:I46)=0,"",IF(OR(A46="",B46="",C46="",D46="",ISBLANK(G46)),"Check entry",IF(OR(NOT(ISNUMBER(A46)),AND(B46&lt;&gt;"Income",B46&lt;&gt;"Expense"),NOT(ISNUMBER(G46)),G46&lt;0,AND(H46&lt;&gt;"",NOT(ISNUMBER(H46))),H46&lt;0,AND(I46&lt;&gt;"",NOT(ISNUMBER(I46)))),"Check entry",IF(OR(B46&lt;&gt;"Income",COUNTIFS(Masterlists!$A$6:$A$105,D46)&lt;&gt;1,E46="",COUNTIFS(Masterlists!$P$6:$P$105,E46)&lt;&gt;1,AND(M46&lt;&gt;"",COUNTIFS(Masterlists!$K$6:$K$105,M46)&lt;&gt;1)),"Check entry",IF(COUNTIFS($B$6:$B$205,B46,$C$6:$C$205,C46)&gt;1,"Duplicate ref",IF(J46&lt;0,"Overpaid",IF(J46=0,"Paid",IF(AND(I46&lt;&gt;"",I46&lt;TODAY()),"Overdue",IF(H46&gt;0,"Part-paid","Unpaid")))))))))</x:f>
      </x:c>
      <x:c r="L46" s="10"/>
      <x:c r="M46" s="42"/>
    </x:row>
    <x:row r="47" ht="23" customHeight="1">
      <x:c r="A47" s="19"/>
      <x:c r="B47" s="10"/>
      <x:c r="C47" s="10"/>
      <x:c r="D47" s="10"/>
      <x:c r="E47" s="10"/>
      <x:c r="F47" s="10"/>
      <x:c r="G47" s="14"/>
      <x:c r="H47" s="14"/>
      <x:c r="I47" s="20"/>
      <x:c r="J47" s="16" t="str">
        <x:f>IF(ISBLANK(G47),"",IF(AND(ISNUMBER(G47),OR(H47="",ISNUMBER(H47))),ROUND(G47-H47,2),""))</x:f>
      </x:c>
      <x:c r="K47" s="17" t="str">
        <x:f>IF(COUNTA(A47:I47)=0,"",IF(OR(A47="",B47="",C47="",D47="",ISBLANK(G47)),"Check entry",IF(OR(NOT(ISNUMBER(A47)),AND(B47&lt;&gt;"Income",B47&lt;&gt;"Expense"),NOT(ISNUMBER(G47)),G47&lt;0,AND(H47&lt;&gt;"",NOT(ISNUMBER(H47))),H47&lt;0,AND(I47&lt;&gt;"",NOT(ISNUMBER(I47)))),"Check entry",IF(OR(B47&lt;&gt;"Income",COUNTIFS(Masterlists!$A$6:$A$105,D47)&lt;&gt;1,E47="",COUNTIFS(Masterlists!$P$6:$P$105,E47)&lt;&gt;1,AND(M47&lt;&gt;"",COUNTIFS(Masterlists!$K$6:$K$105,M47)&lt;&gt;1)),"Check entry",IF(COUNTIFS($B$6:$B$205,B47,$C$6:$C$205,C47)&gt;1,"Duplicate ref",IF(J47&lt;0,"Overpaid",IF(J47=0,"Paid",IF(AND(I47&lt;&gt;"",I47&lt;TODAY()),"Overdue",IF(H47&gt;0,"Part-paid","Unpaid")))))))))</x:f>
      </x:c>
      <x:c r="L47" s="10"/>
      <x:c r="M47" s="42"/>
    </x:row>
    <x:row r="48" ht="23" customHeight="1">
      <x:c r="A48" s="19"/>
      <x:c r="B48" s="10"/>
      <x:c r="C48" s="10"/>
      <x:c r="D48" s="10"/>
      <x:c r="E48" s="10"/>
      <x:c r="F48" s="10"/>
      <x:c r="G48" s="14"/>
      <x:c r="H48" s="14"/>
      <x:c r="I48" s="20"/>
      <x:c r="J48" s="16" t="str">
        <x:f>IF(ISBLANK(G48),"",IF(AND(ISNUMBER(G48),OR(H48="",ISNUMBER(H48))),ROUND(G48-H48,2),""))</x:f>
      </x:c>
      <x:c r="K48" s="17" t="str">
        <x:f>IF(COUNTA(A48:I48)=0,"",IF(OR(A48="",B48="",C48="",D48="",ISBLANK(G48)),"Check entry",IF(OR(NOT(ISNUMBER(A48)),AND(B48&lt;&gt;"Income",B48&lt;&gt;"Expense"),NOT(ISNUMBER(G48)),G48&lt;0,AND(H48&lt;&gt;"",NOT(ISNUMBER(H48))),H48&lt;0,AND(I48&lt;&gt;"",NOT(ISNUMBER(I48)))),"Check entry",IF(OR(B48&lt;&gt;"Income",COUNTIFS(Masterlists!$A$6:$A$105,D48)&lt;&gt;1,E48="",COUNTIFS(Masterlists!$P$6:$P$105,E48)&lt;&gt;1,AND(M48&lt;&gt;"",COUNTIFS(Masterlists!$K$6:$K$105,M48)&lt;&gt;1)),"Check entry",IF(COUNTIFS($B$6:$B$205,B48,$C$6:$C$205,C48)&gt;1,"Duplicate ref",IF(J48&lt;0,"Overpaid",IF(J48=0,"Paid",IF(AND(I48&lt;&gt;"",I48&lt;TODAY()),"Overdue",IF(H48&gt;0,"Part-paid","Unpaid")))))))))</x:f>
      </x:c>
      <x:c r="L48" s="10"/>
      <x:c r="M48" s="42"/>
    </x:row>
    <x:row r="49" ht="23" customHeight="1">
      <x:c r="A49" s="19"/>
      <x:c r="B49" s="10"/>
      <x:c r="C49" s="10"/>
      <x:c r="D49" s="10"/>
      <x:c r="E49" s="10"/>
      <x:c r="F49" s="10"/>
      <x:c r="G49" s="14"/>
      <x:c r="H49" s="14"/>
      <x:c r="I49" s="20"/>
      <x:c r="J49" s="16" t="str">
        <x:f>IF(ISBLANK(G49),"",IF(AND(ISNUMBER(G49),OR(H49="",ISNUMBER(H49))),ROUND(G49-H49,2),""))</x:f>
      </x:c>
      <x:c r="K49" s="17" t="str">
        <x:f>IF(COUNTA(A49:I49)=0,"",IF(OR(A49="",B49="",C49="",D49="",ISBLANK(G49)),"Check entry",IF(OR(NOT(ISNUMBER(A49)),AND(B49&lt;&gt;"Income",B49&lt;&gt;"Expense"),NOT(ISNUMBER(G49)),G49&lt;0,AND(H49&lt;&gt;"",NOT(ISNUMBER(H49))),H49&lt;0,AND(I49&lt;&gt;"",NOT(ISNUMBER(I49)))),"Check entry",IF(OR(B49&lt;&gt;"Income",COUNTIFS(Masterlists!$A$6:$A$105,D49)&lt;&gt;1,E49="",COUNTIFS(Masterlists!$P$6:$P$105,E49)&lt;&gt;1,AND(M49&lt;&gt;"",COUNTIFS(Masterlists!$K$6:$K$105,M49)&lt;&gt;1)),"Check entry",IF(COUNTIFS($B$6:$B$205,B49,$C$6:$C$205,C49)&gt;1,"Duplicate ref",IF(J49&lt;0,"Overpaid",IF(J49=0,"Paid",IF(AND(I49&lt;&gt;"",I49&lt;TODAY()),"Overdue",IF(H49&gt;0,"Part-paid","Unpaid")))))))))</x:f>
      </x:c>
      <x:c r="L49" s="10"/>
      <x:c r="M49" s="42"/>
    </x:row>
    <x:row r="50" ht="23" customHeight="1">
      <x:c r="A50" s="19"/>
      <x:c r="B50" s="10"/>
      <x:c r="C50" s="10"/>
      <x:c r="D50" s="10"/>
      <x:c r="E50" s="10"/>
      <x:c r="F50" s="10"/>
      <x:c r="G50" s="14"/>
      <x:c r="H50" s="14"/>
      <x:c r="I50" s="20"/>
      <x:c r="J50" s="16" t="str">
        <x:f>IF(ISBLANK(G50),"",IF(AND(ISNUMBER(G50),OR(H50="",ISNUMBER(H50))),ROUND(G50-H50,2),""))</x:f>
      </x:c>
      <x:c r="K50" s="17" t="str">
        <x:f>IF(COUNTA(A50:I50)=0,"",IF(OR(A50="",B50="",C50="",D50="",ISBLANK(G50)),"Check entry",IF(OR(NOT(ISNUMBER(A50)),AND(B50&lt;&gt;"Income",B50&lt;&gt;"Expense"),NOT(ISNUMBER(G50)),G50&lt;0,AND(H50&lt;&gt;"",NOT(ISNUMBER(H50))),H50&lt;0,AND(I50&lt;&gt;"",NOT(ISNUMBER(I50)))),"Check entry",IF(OR(B50&lt;&gt;"Income",COUNTIFS(Masterlists!$A$6:$A$105,D50)&lt;&gt;1,E50="",COUNTIFS(Masterlists!$P$6:$P$105,E50)&lt;&gt;1,AND(M50&lt;&gt;"",COUNTIFS(Masterlists!$K$6:$K$105,M50)&lt;&gt;1)),"Check entry",IF(COUNTIFS($B$6:$B$205,B50,$C$6:$C$205,C50)&gt;1,"Duplicate ref",IF(J50&lt;0,"Overpaid",IF(J50=0,"Paid",IF(AND(I50&lt;&gt;"",I50&lt;TODAY()),"Overdue",IF(H50&gt;0,"Part-paid","Unpaid")))))))))</x:f>
      </x:c>
      <x:c r="L50" s="10"/>
      <x:c r="M50" s="42"/>
    </x:row>
    <x:row r="51" ht="23" customHeight="1">
      <x:c r="A51" s="19"/>
      <x:c r="B51" s="10"/>
      <x:c r="C51" s="10"/>
      <x:c r="D51" s="10"/>
      <x:c r="E51" s="10"/>
      <x:c r="F51" s="10"/>
      <x:c r="G51" s="14"/>
      <x:c r="H51" s="14"/>
      <x:c r="I51" s="20"/>
      <x:c r="J51" s="16" t="str">
        <x:f>IF(ISBLANK(G51),"",IF(AND(ISNUMBER(G51),OR(H51="",ISNUMBER(H51))),ROUND(G51-H51,2),""))</x:f>
      </x:c>
      <x:c r="K51" s="17" t="str">
        <x:f>IF(COUNTA(A51:I51)=0,"",IF(OR(A51="",B51="",C51="",D51="",ISBLANK(G51)),"Check entry",IF(OR(NOT(ISNUMBER(A51)),AND(B51&lt;&gt;"Income",B51&lt;&gt;"Expense"),NOT(ISNUMBER(G51)),G51&lt;0,AND(H51&lt;&gt;"",NOT(ISNUMBER(H51))),H51&lt;0,AND(I51&lt;&gt;"",NOT(ISNUMBER(I51)))),"Check entry",IF(OR(B51&lt;&gt;"Income",COUNTIFS(Masterlists!$A$6:$A$105,D51)&lt;&gt;1,E51="",COUNTIFS(Masterlists!$P$6:$P$105,E51)&lt;&gt;1,AND(M51&lt;&gt;"",COUNTIFS(Masterlists!$K$6:$K$105,M51)&lt;&gt;1)),"Check entry",IF(COUNTIFS($B$6:$B$205,B51,$C$6:$C$205,C51)&gt;1,"Duplicate ref",IF(J51&lt;0,"Overpaid",IF(J51=0,"Paid",IF(AND(I51&lt;&gt;"",I51&lt;TODAY()),"Overdue",IF(H51&gt;0,"Part-paid","Unpaid")))))))))</x:f>
      </x:c>
      <x:c r="L51" s="10"/>
      <x:c r="M51" s="42"/>
    </x:row>
    <x:row r="52" ht="23" customHeight="1">
      <x:c r="A52" s="19"/>
      <x:c r="B52" s="10"/>
      <x:c r="C52" s="10"/>
      <x:c r="D52" s="10"/>
      <x:c r="E52" s="10"/>
      <x:c r="F52" s="10"/>
      <x:c r="G52" s="14"/>
      <x:c r="H52" s="14"/>
      <x:c r="I52" s="20"/>
      <x:c r="J52" s="16" t="str">
        <x:f>IF(ISBLANK(G52),"",IF(AND(ISNUMBER(G52),OR(H52="",ISNUMBER(H52))),ROUND(G52-H52,2),""))</x:f>
      </x:c>
      <x:c r="K52" s="17" t="str">
        <x:f>IF(COUNTA(A52:I52)=0,"",IF(OR(A52="",B52="",C52="",D52="",ISBLANK(G52)),"Check entry",IF(OR(NOT(ISNUMBER(A52)),AND(B52&lt;&gt;"Income",B52&lt;&gt;"Expense"),NOT(ISNUMBER(G52)),G52&lt;0,AND(H52&lt;&gt;"",NOT(ISNUMBER(H52))),H52&lt;0,AND(I52&lt;&gt;"",NOT(ISNUMBER(I52)))),"Check entry",IF(OR(B52&lt;&gt;"Income",COUNTIFS(Masterlists!$A$6:$A$105,D52)&lt;&gt;1,E52="",COUNTIFS(Masterlists!$P$6:$P$105,E52)&lt;&gt;1,AND(M52&lt;&gt;"",COUNTIFS(Masterlists!$K$6:$K$105,M52)&lt;&gt;1)),"Check entry",IF(COUNTIFS($B$6:$B$205,B52,$C$6:$C$205,C52)&gt;1,"Duplicate ref",IF(J52&lt;0,"Overpaid",IF(J52=0,"Paid",IF(AND(I52&lt;&gt;"",I52&lt;TODAY()),"Overdue",IF(H52&gt;0,"Part-paid","Unpaid")))))))))</x:f>
      </x:c>
      <x:c r="L52" s="10"/>
      <x:c r="M52" s="42"/>
    </x:row>
    <x:row r="53" ht="23" customHeight="1">
      <x:c r="A53" s="19"/>
      <x:c r="B53" s="10"/>
      <x:c r="C53" s="10"/>
      <x:c r="D53" s="10"/>
      <x:c r="E53" s="10"/>
      <x:c r="F53" s="10"/>
      <x:c r="G53" s="14"/>
      <x:c r="H53" s="14"/>
      <x:c r="I53" s="20"/>
      <x:c r="J53" s="16" t="str">
        <x:f>IF(ISBLANK(G53),"",IF(AND(ISNUMBER(G53),OR(H53="",ISNUMBER(H53))),ROUND(G53-H53,2),""))</x:f>
      </x:c>
      <x:c r="K53" s="17" t="str">
        <x:f>IF(COUNTA(A53:I53)=0,"",IF(OR(A53="",B53="",C53="",D53="",ISBLANK(G53)),"Check entry",IF(OR(NOT(ISNUMBER(A53)),AND(B53&lt;&gt;"Income",B53&lt;&gt;"Expense"),NOT(ISNUMBER(G53)),G53&lt;0,AND(H53&lt;&gt;"",NOT(ISNUMBER(H53))),H53&lt;0,AND(I53&lt;&gt;"",NOT(ISNUMBER(I53)))),"Check entry",IF(OR(B53&lt;&gt;"Income",COUNTIFS(Masterlists!$A$6:$A$105,D53)&lt;&gt;1,E53="",COUNTIFS(Masterlists!$P$6:$P$105,E53)&lt;&gt;1,AND(M53&lt;&gt;"",COUNTIFS(Masterlists!$K$6:$K$105,M53)&lt;&gt;1)),"Check entry",IF(COUNTIFS($B$6:$B$205,B53,$C$6:$C$205,C53)&gt;1,"Duplicate ref",IF(J53&lt;0,"Overpaid",IF(J53=0,"Paid",IF(AND(I53&lt;&gt;"",I53&lt;TODAY()),"Overdue",IF(H53&gt;0,"Part-paid","Unpaid")))))))))</x:f>
      </x:c>
      <x:c r="L53" s="10"/>
      <x:c r="M53" s="42"/>
    </x:row>
    <x:row r="54" ht="23" customHeight="1">
      <x:c r="A54" s="19"/>
      <x:c r="B54" s="10"/>
      <x:c r="C54" s="10"/>
      <x:c r="D54" s="10"/>
      <x:c r="E54" s="10"/>
      <x:c r="F54" s="10"/>
      <x:c r="G54" s="14"/>
      <x:c r="H54" s="14"/>
      <x:c r="I54" s="20"/>
      <x:c r="J54" s="16" t="str">
        <x:f>IF(ISBLANK(G54),"",IF(AND(ISNUMBER(G54),OR(H54="",ISNUMBER(H54))),ROUND(G54-H54,2),""))</x:f>
      </x:c>
      <x:c r="K54" s="17" t="str">
        <x:f>IF(COUNTA(A54:I54)=0,"",IF(OR(A54="",B54="",C54="",D54="",ISBLANK(G54)),"Check entry",IF(OR(NOT(ISNUMBER(A54)),AND(B54&lt;&gt;"Income",B54&lt;&gt;"Expense"),NOT(ISNUMBER(G54)),G54&lt;0,AND(H54&lt;&gt;"",NOT(ISNUMBER(H54))),H54&lt;0,AND(I54&lt;&gt;"",NOT(ISNUMBER(I54)))),"Check entry",IF(OR(B54&lt;&gt;"Income",COUNTIFS(Masterlists!$A$6:$A$105,D54)&lt;&gt;1,E54="",COUNTIFS(Masterlists!$P$6:$P$105,E54)&lt;&gt;1,AND(M54&lt;&gt;"",COUNTIFS(Masterlists!$K$6:$K$105,M54)&lt;&gt;1)),"Check entry",IF(COUNTIFS($B$6:$B$205,B54,$C$6:$C$205,C54)&gt;1,"Duplicate ref",IF(J54&lt;0,"Overpaid",IF(J54=0,"Paid",IF(AND(I54&lt;&gt;"",I54&lt;TODAY()),"Overdue",IF(H54&gt;0,"Part-paid","Unpaid")))))))))</x:f>
      </x:c>
      <x:c r="L54" s="10"/>
      <x:c r="M54" s="42"/>
    </x:row>
    <x:row r="55" ht="23" customHeight="1">
      <x:c r="A55" s="19"/>
      <x:c r="B55" s="10"/>
      <x:c r="C55" s="10"/>
      <x:c r="D55" s="10"/>
      <x:c r="E55" s="10"/>
      <x:c r="F55" s="10"/>
      <x:c r="G55" s="14"/>
      <x:c r="H55" s="14"/>
      <x:c r="I55" s="20"/>
      <x:c r="J55" s="16" t="str">
        <x:f>IF(ISBLANK(G55),"",IF(AND(ISNUMBER(G55),OR(H55="",ISNUMBER(H55))),ROUND(G55-H55,2),""))</x:f>
      </x:c>
      <x:c r="K55" s="17" t="str">
        <x:f>IF(COUNTA(A55:I55)=0,"",IF(OR(A55="",B55="",C55="",D55="",ISBLANK(G55)),"Check entry",IF(OR(NOT(ISNUMBER(A55)),AND(B55&lt;&gt;"Income",B55&lt;&gt;"Expense"),NOT(ISNUMBER(G55)),G55&lt;0,AND(H55&lt;&gt;"",NOT(ISNUMBER(H55))),H55&lt;0,AND(I55&lt;&gt;"",NOT(ISNUMBER(I55)))),"Check entry",IF(OR(B55&lt;&gt;"Income",COUNTIFS(Masterlists!$A$6:$A$105,D55)&lt;&gt;1,E55="",COUNTIFS(Masterlists!$P$6:$P$105,E55)&lt;&gt;1,AND(M55&lt;&gt;"",COUNTIFS(Masterlists!$K$6:$K$105,M55)&lt;&gt;1)),"Check entry",IF(COUNTIFS($B$6:$B$205,B55,$C$6:$C$205,C55)&gt;1,"Duplicate ref",IF(J55&lt;0,"Overpaid",IF(J55=0,"Paid",IF(AND(I55&lt;&gt;"",I55&lt;TODAY()),"Overdue",IF(H55&gt;0,"Part-paid","Unpaid")))))))))</x:f>
      </x:c>
      <x:c r="L55" s="10"/>
      <x:c r="M55" s="42"/>
    </x:row>
    <x:row r="56" ht="23" customHeight="1">
      <x:c r="A56" s="19"/>
      <x:c r="B56" s="10"/>
      <x:c r="C56" s="10"/>
      <x:c r="D56" s="10"/>
      <x:c r="E56" s="10"/>
      <x:c r="F56" s="10"/>
      <x:c r="G56" s="14"/>
      <x:c r="H56" s="14"/>
      <x:c r="I56" s="20"/>
      <x:c r="J56" s="16" t="str">
        <x:f>IF(ISBLANK(G56),"",IF(AND(ISNUMBER(G56),OR(H56="",ISNUMBER(H56))),ROUND(G56-H56,2),""))</x:f>
      </x:c>
      <x:c r="K56" s="17" t="str">
        <x:f>IF(COUNTA(A56:I56)=0,"",IF(OR(A56="",B56="",C56="",D56="",ISBLANK(G56)),"Check entry",IF(OR(NOT(ISNUMBER(A56)),AND(B56&lt;&gt;"Income",B56&lt;&gt;"Expense"),NOT(ISNUMBER(G56)),G56&lt;0,AND(H56&lt;&gt;"",NOT(ISNUMBER(H56))),H56&lt;0,AND(I56&lt;&gt;"",NOT(ISNUMBER(I56)))),"Check entry",IF(OR(B56&lt;&gt;"Income",COUNTIFS(Masterlists!$A$6:$A$105,D56)&lt;&gt;1,E56="",COUNTIFS(Masterlists!$P$6:$P$105,E56)&lt;&gt;1,AND(M56&lt;&gt;"",COUNTIFS(Masterlists!$K$6:$K$105,M56)&lt;&gt;1)),"Check entry",IF(COUNTIFS($B$6:$B$205,B56,$C$6:$C$205,C56)&gt;1,"Duplicate ref",IF(J56&lt;0,"Overpaid",IF(J56=0,"Paid",IF(AND(I56&lt;&gt;"",I56&lt;TODAY()),"Overdue",IF(H56&gt;0,"Part-paid","Unpaid")))))))))</x:f>
      </x:c>
      <x:c r="L56" s="10"/>
      <x:c r="M56" s="42"/>
    </x:row>
    <x:row r="57" ht="23" customHeight="1">
      <x:c r="A57" s="19"/>
      <x:c r="B57" s="10"/>
      <x:c r="C57" s="10"/>
      <x:c r="D57" s="10"/>
      <x:c r="E57" s="10"/>
      <x:c r="F57" s="10"/>
      <x:c r="G57" s="14"/>
      <x:c r="H57" s="14"/>
      <x:c r="I57" s="20"/>
      <x:c r="J57" s="16" t="str">
        <x:f>IF(ISBLANK(G57),"",IF(AND(ISNUMBER(G57),OR(H57="",ISNUMBER(H57))),ROUND(G57-H57,2),""))</x:f>
      </x:c>
      <x:c r="K57" s="17" t="str">
        <x:f>IF(COUNTA(A57:I57)=0,"",IF(OR(A57="",B57="",C57="",D57="",ISBLANK(G57)),"Check entry",IF(OR(NOT(ISNUMBER(A57)),AND(B57&lt;&gt;"Income",B57&lt;&gt;"Expense"),NOT(ISNUMBER(G57)),G57&lt;0,AND(H57&lt;&gt;"",NOT(ISNUMBER(H57))),H57&lt;0,AND(I57&lt;&gt;"",NOT(ISNUMBER(I57)))),"Check entry",IF(OR(B57&lt;&gt;"Income",COUNTIFS(Masterlists!$A$6:$A$105,D57)&lt;&gt;1,E57="",COUNTIFS(Masterlists!$P$6:$P$105,E57)&lt;&gt;1,AND(M57&lt;&gt;"",COUNTIFS(Masterlists!$K$6:$K$105,M57)&lt;&gt;1)),"Check entry",IF(COUNTIFS($B$6:$B$205,B57,$C$6:$C$205,C57)&gt;1,"Duplicate ref",IF(J57&lt;0,"Overpaid",IF(J57=0,"Paid",IF(AND(I57&lt;&gt;"",I57&lt;TODAY()),"Overdue",IF(H57&gt;0,"Part-paid","Unpaid")))))))))</x:f>
      </x:c>
      <x:c r="L57" s="10"/>
      <x:c r="M57" s="42"/>
    </x:row>
    <x:row r="58" ht="23" customHeight="1">
      <x:c r="A58" s="19"/>
      <x:c r="B58" s="10"/>
      <x:c r="C58" s="10"/>
      <x:c r="D58" s="10"/>
      <x:c r="E58" s="10"/>
      <x:c r="F58" s="10"/>
      <x:c r="G58" s="14"/>
      <x:c r="H58" s="14"/>
      <x:c r="I58" s="20"/>
      <x:c r="J58" s="16" t="str">
        <x:f>IF(ISBLANK(G58),"",IF(AND(ISNUMBER(G58),OR(H58="",ISNUMBER(H58))),ROUND(G58-H58,2),""))</x:f>
      </x:c>
      <x:c r="K58" s="17" t="str">
        <x:f>IF(COUNTA(A58:I58)=0,"",IF(OR(A58="",B58="",C58="",D58="",ISBLANK(G58)),"Check entry",IF(OR(NOT(ISNUMBER(A58)),AND(B58&lt;&gt;"Income",B58&lt;&gt;"Expense"),NOT(ISNUMBER(G58)),G58&lt;0,AND(H58&lt;&gt;"",NOT(ISNUMBER(H58))),H58&lt;0,AND(I58&lt;&gt;"",NOT(ISNUMBER(I58)))),"Check entry",IF(OR(B58&lt;&gt;"Income",COUNTIFS(Masterlists!$A$6:$A$105,D58)&lt;&gt;1,E58="",COUNTIFS(Masterlists!$P$6:$P$105,E58)&lt;&gt;1,AND(M58&lt;&gt;"",COUNTIFS(Masterlists!$K$6:$K$105,M58)&lt;&gt;1)),"Check entry",IF(COUNTIFS($B$6:$B$205,B58,$C$6:$C$205,C58)&gt;1,"Duplicate ref",IF(J58&lt;0,"Overpaid",IF(J58=0,"Paid",IF(AND(I58&lt;&gt;"",I58&lt;TODAY()),"Overdue",IF(H58&gt;0,"Part-paid","Unpaid")))))))))</x:f>
      </x:c>
      <x:c r="L58" s="10"/>
      <x:c r="M58" s="42"/>
    </x:row>
    <x:row r="59" ht="23" customHeight="1">
      <x:c r="A59" s="19"/>
      <x:c r="B59" s="10"/>
      <x:c r="C59" s="10"/>
      <x:c r="D59" s="10"/>
      <x:c r="E59" s="10"/>
      <x:c r="F59" s="10"/>
      <x:c r="G59" s="14"/>
      <x:c r="H59" s="14"/>
      <x:c r="I59" s="20"/>
      <x:c r="J59" s="16" t="str">
        <x:f>IF(ISBLANK(G59),"",IF(AND(ISNUMBER(G59),OR(H59="",ISNUMBER(H59))),ROUND(G59-H59,2),""))</x:f>
      </x:c>
      <x:c r="K59" s="17" t="str">
        <x:f>IF(COUNTA(A59:I59)=0,"",IF(OR(A59="",B59="",C59="",D59="",ISBLANK(G59)),"Check entry",IF(OR(NOT(ISNUMBER(A59)),AND(B59&lt;&gt;"Income",B59&lt;&gt;"Expense"),NOT(ISNUMBER(G59)),G59&lt;0,AND(H59&lt;&gt;"",NOT(ISNUMBER(H59))),H59&lt;0,AND(I59&lt;&gt;"",NOT(ISNUMBER(I59)))),"Check entry",IF(OR(B59&lt;&gt;"Income",COUNTIFS(Masterlists!$A$6:$A$105,D59)&lt;&gt;1,E59="",COUNTIFS(Masterlists!$P$6:$P$105,E59)&lt;&gt;1,AND(M59&lt;&gt;"",COUNTIFS(Masterlists!$K$6:$K$105,M59)&lt;&gt;1)),"Check entry",IF(COUNTIFS($B$6:$B$205,B59,$C$6:$C$205,C59)&gt;1,"Duplicate ref",IF(J59&lt;0,"Overpaid",IF(J59=0,"Paid",IF(AND(I59&lt;&gt;"",I59&lt;TODAY()),"Overdue",IF(H59&gt;0,"Part-paid","Unpaid")))))))))</x:f>
      </x:c>
      <x:c r="L59" s="10"/>
      <x:c r="M59" s="42"/>
    </x:row>
    <x:row r="60" ht="23" customHeight="1">
      <x:c r="A60" s="19"/>
      <x:c r="B60" s="10"/>
      <x:c r="C60" s="10"/>
      <x:c r="D60" s="10"/>
      <x:c r="E60" s="10"/>
      <x:c r="F60" s="10"/>
      <x:c r="G60" s="14"/>
      <x:c r="H60" s="14"/>
      <x:c r="I60" s="20"/>
      <x:c r="J60" s="16" t="str">
        <x:f>IF(ISBLANK(G60),"",IF(AND(ISNUMBER(G60),OR(H60="",ISNUMBER(H60))),ROUND(G60-H60,2),""))</x:f>
      </x:c>
      <x:c r="K60" s="17" t="str">
        <x:f>IF(COUNTA(A60:I60)=0,"",IF(OR(A60="",B60="",C60="",D60="",ISBLANK(G60)),"Check entry",IF(OR(NOT(ISNUMBER(A60)),AND(B60&lt;&gt;"Income",B60&lt;&gt;"Expense"),NOT(ISNUMBER(G60)),G60&lt;0,AND(H60&lt;&gt;"",NOT(ISNUMBER(H60))),H60&lt;0,AND(I60&lt;&gt;"",NOT(ISNUMBER(I60)))),"Check entry",IF(OR(B60&lt;&gt;"Income",COUNTIFS(Masterlists!$A$6:$A$105,D60)&lt;&gt;1,E60="",COUNTIFS(Masterlists!$P$6:$P$105,E60)&lt;&gt;1,AND(M60&lt;&gt;"",COUNTIFS(Masterlists!$K$6:$K$105,M60)&lt;&gt;1)),"Check entry",IF(COUNTIFS($B$6:$B$205,B60,$C$6:$C$205,C60)&gt;1,"Duplicate ref",IF(J60&lt;0,"Overpaid",IF(J60=0,"Paid",IF(AND(I60&lt;&gt;"",I60&lt;TODAY()),"Overdue",IF(H60&gt;0,"Part-paid","Unpaid")))))))))</x:f>
      </x:c>
      <x:c r="L60" s="10"/>
      <x:c r="M60" s="42"/>
    </x:row>
    <x:row r="61" ht="23" customHeight="1">
      <x:c r="A61" s="19"/>
      <x:c r="B61" s="10"/>
      <x:c r="C61" s="10"/>
      <x:c r="D61" s="10"/>
      <x:c r="E61" s="10"/>
      <x:c r="F61" s="10"/>
      <x:c r="G61" s="14"/>
      <x:c r="H61" s="14"/>
      <x:c r="I61" s="20"/>
      <x:c r="J61" s="16" t="str">
        <x:f>IF(ISBLANK(G61),"",IF(AND(ISNUMBER(G61),OR(H61="",ISNUMBER(H61))),ROUND(G61-H61,2),""))</x:f>
      </x:c>
      <x:c r="K61" s="17" t="str">
        <x:f>IF(COUNTA(A61:I61)=0,"",IF(OR(A61="",B61="",C61="",D61="",ISBLANK(G61)),"Check entry",IF(OR(NOT(ISNUMBER(A61)),AND(B61&lt;&gt;"Income",B61&lt;&gt;"Expense"),NOT(ISNUMBER(G61)),G61&lt;0,AND(H61&lt;&gt;"",NOT(ISNUMBER(H61))),H61&lt;0,AND(I61&lt;&gt;"",NOT(ISNUMBER(I61)))),"Check entry",IF(OR(B61&lt;&gt;"Income",COUNTIFS(Masterlists!$A$6:$A$105,D61)&lt;&gt;1,E61="",COUNTIFS(Masterlists!$P$6:$P$105,E61)&lt;&gt;1,AND(M61&lt;&gt;"",COUNTIFS(Masterlists!$K$6:$K$105,M61)&lt;&gt;1)),"Check entry",IF(COUNTIFS($B$6:$B$205,B61,$C$6:$C$205,C61)&gt;1,"Duplicate ref",IF(J61&lt;0,"Overpaid",IF(J61=0,"Paid",IF(AND(I61&lt;&gt;"",I61&lt;TODAY()),"Overdue",IF(H61&gt;0,"Part-paid","Unpaid")))))))))</x:f>
      </x:c>
      <x:c r="L61" s="10"/>
      <x:c r="M61" s="42"/>
    </x:row>
    <x:row r="62" ht="23" customHeight="1">
      <x:c r="A62" s="19"/>
      <x:c r="B62" s="10"/>
      <x:c r="C62" s="10"/>
      <x:c r="D62" s="10"/>
      <x:c r="E62" s="10"/>
      <x:c r="F62" s="10"/>
      <x:c r="G62" s="14"/>
      <x:c r="H62" s="14"/>
      <x:c r="I62" s="20"/>
      <x:c r="J62" s="16" t="str">
        <x:f>IF(ISBLANK(G62),"",IF(AND(ISNUMBER(G62),OR(H62="",ISNUMBER(H62))),ROUND(G62-H62,2),""))</x:f>
      </x:c>
      <x:c r="K62" s="17" t="str">
        <x:f>IF(COUNTA(A62:I62)=0,"",IF(OR(A62="",B62="",C62="",D62="",ISBLANK(G62)),"Check entry",IF(OR(NOT(ISNUMBER(A62)),AND(B62&lt;&gt;"Income",B62&lt;&gt;"Expense"),NOT(ISNUMBER(G62)),G62&lt;0,AND(H62&lt;&gt;"",NOT(ISNUMBER(H62))),H62&lt;0,AND(I62&lt;&gt;"",NOT(ISNUMBER(I62)))),"Check entry",IF(OR(B62&lt;&gt;"Income",COUNTIFS(Masterlists!$A$6:$A$105,D62)&lt;&gt;1,E62="",COUNTIFS(Masterlists!$P$6:$P$105,E62)&lt;&gt;1,AND(M62&lt;&gt;"",COUNTIFS(Masterlists!$K$6:$K$105,M62)&lt;&gt;1)),"Check entry",IF(COUNTIFS($B$6:$B$205,B62,$C$6:$C$205,C62)&gt;1,"Duplicate ref",IF(J62&lt;0,"Overpaid",IF(J62=0,"Paid",IF(AND(I62&lt;&gt;"",I62&lt;TODAY()),"Overdue",IF(H62&gt;0,"Part-paid","Unpaid")))))))))</x:f>
      </x:c>
      <x:c r="L62" s="10"/>
      <x:c r="M62" s="42"/>
    </x:row>
    <x:row r="63" ht="23" customHeight="1">
      <x:c r="A63" s="19"/>
      <x:c r="B63" s="10"/>
      <x:c r="C63" s="10"/>
      <x:c r="D63" s="10"/>
      <x:c r="E63" s="10"/>
      <x:c r="F63" s="10"/>
      <x:c r="G63" s="14"/>
      <x:c r="H63" s="14"/>
      <x:c r="I63" s="20"/>
      <x:c r="J63" s="16" t="str">
        <x:f>IF(ISBLANK(G63),"",IF(AND(ISNUMBER(G63),OR(H63="",ISNUMBER(H63))),ROUND(G63-H63,2),""))</x:f>
      </x:c>
      <x:c r="K63" s="17" t="str">
        <x:f>IF(COUNTA(A63:I63)=0,"",IF(OR(A63="",B63="",C63="",D63="",ISBLANK(G63)),"Check entry",IF(OR(NOT(ISNUMBER(A63)),AND(B63&lt;&gt;"Income",B63&lt;&gt;"Expense"),NOT(ISNUMBER(G63)),G63&lt;0,AND(H63&lt;&gt;"",NOT(ISNUMBER(H63))),H63&lt;0,AND(I63&lt;&gt;"",NOT(ISNUMBER(I63)))),"Check entry",IF(OR(B63&lt;&gt;"Income",COUNTIFS(Masterlists!$A$6:$A$105,D63)&lt;&gt;1,E63="",COUNTIFS(Masterlists!$P$6:$P$105,E63)&lt;&gt;1,AND(M63&lt;&gt;"",COUNTIFS(Masterlists!$K$6:$K$105,M63)&lt;&gt;1)),"Check entry",IF(COUNTIFS($B$6:$B$205,B63,$C$6:$C$205,C63)&gt;1,"Duplicate ref",IF(J63&lt;0,"Overpaid",IF(J63=0,"Paid",IF(AND(I63&lt;&gt;"",I63&lt;TODAY()),"Overdue",IF(H63&gt;0,"Part-paid","Unpaid")))))))))</x:f>
      </x:c>
      <x:c r="L63" s="10"/>
      <x:c r="M63" s="42"/>
    </x:row>
    <x:row r="64" ht="23" customHeight="1">
      <x:c r="A64" s="19"/>
      <x:c r="B64" s="10"/>
      <x:c r="C64" s="10"/>
      <x:c r="D64" s="10"/>
      <x:c r="E64" s="10"/>
      <x:c r="F64" s="10"/>
      <x:c r="G64" s="14"/>
      <x:c r="H64" s="14"/>
      <x:c r="I64" s="20"/>
      <x:c r="J64" s="16" t="str">
        <x:f>IF(ISBLANK(G64),"",IF(AND(ISNUMBER(G64),OR(H64="",ISNUMBER(H64))),ROUND(G64-H64,2),""))</x:f>
      </x:c>
      <x:c r="K64" s="17" t="str">
        <x:f>IF(COUNTA(A64:I64)=0,"",IF(OR(A64="",B64="",C64="",D64="",ISBLANK(G64)),"Check entry",IF(OR(NOT(ISNUMBER(A64)),AND(B64&lt;&gt;"Income",B64&lt;&gt;"Expense"),NOT(ISNUMBER(G64)),G64&lt;0,AND(H64&lt;&gt;"",NOT(ISNUMBER(H64))),H64&lt;0,AND(I64&lt;&gt;"",NOT(ISNUMBER(I64)))),"Check entry",IF(OR(B64&lt;&gt;"Income",COUNTIFS(Masterlists!$A$6:$A$105,D64)&lt;&gt;1,E64="",COUNTIFS(Masterlists!$P$6:$P$105,E64)&lt;&gt;1,AND(M64&lt;&gt;"",COUNTIFS(Masterlists!$K$6:$K$105,M64)&lt;&gt;1)),"Check entry",IF(COUNTIFS($B$6:$B$205,B64,$C$6:$C$205,C64)&gt;1,"Duplicate ref",IF(J64&lt;0,"Overpaid",IF(J64=0,"Paid",IF(AND(I64&lt;&gt;"",I64&lt;TODAY()),"Overdue",IF(H64&gt;0,"Part-paid","Unpaid")))))))))</x:f>
      </x:c>
      <x:c r="L64" s="10"/>
      <x:c r="M64" s="42"/>
    </x:row>
    <x:row r="65" ht="23" customHeight="1">
      <x:c r="A65" s="19"/>
      <x:c r="B65" s="10"/>
      <x:c r="C65" s="10"/>
      <x:c r="D65" s="10"/>
      <x:c r="E65" s="10"/>
      <x:c r="F65" s="10"/>
      <x:c r="G65" s="14"/>
      <x:c r="H65" s="14"/>
      <x:c r="I65" s="20"/>
      <x:c r="J65" s="16" t="str">
        <x:f>IF(ISBLANK(G65),"",IF(AND(ISNUMBER(G65),OR(H65="",ISNUMBER(H65))),ROUND(G65-H65,2),""))</x:f>
      </x:c>
      <x:c r="K65" s="17" t="str">
        <x:f>IF(COUNTA(A65:I65)=0,"",IF(OR(A65="",B65="",C65="",D65="",ISBLANK(G65)),"Check entry",IF(OR(NOT(ISNUMBER(A65)),AND(B65&lt;&gt;"Income",B65&lt;&gt;"Expense"),NOT(ISNUMBER(G65)),G65&lt;0,AND(H65&lt;&gt;"",NOT(ISNUMBER(H65))),H65&lt;0,AND(I65&lt;&gt;"",NOT(ISNUMBER(I65)))),"Check entry",IF(OR(B65&lt;&gt;"Income",COUNTIFS(Masterlists!$A$6:$A$105,D65)&lt;&gt;1,E65="",COUNTIFS(Masterlists!$P$6:$P$105,E65)&lt;&gt;1,AND(M65&lt;&gt;"",COUNTIFS(Masterlists!$K$6:$K$105,M65)&lt;&gt;1)),"Check entry",IF(COUNTIFS($B$6:$B$205,B65,$C$6:$C$205,C65)&gt;1,"Duplicate ref",IF(J65&lt;0,"Overpaid",IF(J65=0,"Paid",IF(AND(I65&lt;&gt;"",I65&lt;TODAY()),"Overdue",IF(H65&gt;0,"Part-paid","Unpaid")))))))))</x:f>
      </x:c>
      <x:c r="L65" s="10"/>
      <x:c r="M65" s="42"/>
    </x:row>
    <x:row r="66" ht="23" customHeight="1">
      <x:c r="A66" s="19"/>
      <x:c r="B66" s="10"/>
      <x:c r="C66" s="10"/>
      <x:c r="D66" s="10"/>
      <x:c r="E66" s="10"/>
      <x:c r="F66" s="10"/>
      <x:c r="G66" s="14"/>
      <x:c r="H66" s="14"/>
      <x:c r="I66" s="20"/>
      <x:c r="J66" s="16" t="str">
        <x:f>IF(ISBLANK(G66),"",IF(AND(ISNUMBER(G66),OR(H66="",ISNUMBER(H66))),ROUND(G66-H66,2),""))</x:f>
      </x:c>
      <x:c r="K66" s="17" t="str">
        <x:f>IF(COUNTA(A66:I66)=0,"",IF(OR(A66="",B66="",C66="",D66="",ISBLANK(G66)),"Check entry",IF(OR(NOT(ISNUMBER(A66)),AND(B66&lt;&gt;"Income",B66&lt;&gt;"Expense"),NOT(ISNUMBER(G66)),G66&lt;0,AND(H66&lt;&gt;"",NOT(ISNUMBER(H66))),H66&lt;0,AND(I66&lt;&gt;"",NOT(ISNUMBER(I66)))),"Check entry",IF(OR(B66&lt;&gt;"Income",COUNTIFS(Masterlists!$A$6:$A$105,D66)&lt;&gt;1,E66="",COUNTIFS(Masterlists!$P$6:$P$105,E66)&lt;&gt;1,AND(M66&lt;&gt;"",COUNTIFS(Masterlists!$K$6:$K$105,M66)&lt;&gt;1)),"Check entry",IF(COUNTIFS($B$6:$B$205,B66,$C$6:$C$205,C66)&gt;1,"Duplicate ref",IF(J66&lt;0,"Overpaid",IF(J66=0,"Paid",IF(AND(I66&lt;&gt;"",I66&lt;TODAY()),"Overdue",IF(H66&gt;0,"Part-paid","Unpaid")))))))))</x:f>
      </x:c>
      <x:c r="L66" s="10"/>
      <x:c r="M66" s="42"/>
    </x:row>
    <x:row r="67" ht="23" customHeight="1">
      <x:c r="A67" s="19"/>
      <x:c r="B67" s="10"/>
      <x:c r="C67" s="10"/>
      <x:c r="D67" s="10"/>
      <x:c r="E67" s="10"/>
      <x:c r="F67" s="10"/>
      <x:c r="G67" s="14"/>
      <x:c r="H67" s="14"/>
      <x:c r="I67" s="20"/>
      <x:c r="J67" s="16" t="str">
        <x:f>IF(ISBLANK(G67),"",IF(AND(ISNUMBER(G67),OR(H67="",ISNUMBER(H67))),ROUND(G67-H67,2),""))</x:f>
      </x:c>
      <x:c r="K67" s="17" t="str">
        <x:f>IF(COUNTA(A67:I67)=0,"",IF(OR(A67="",B67="",C67="",D67="",ISBLANK(G67)),"Check entry",IF(OR(NOT(ISNUMBER(A67)),AND(B67&lt;&gt;"Income",B67&lt;&gt;"Expense"),NOT(ISNUMBER(G67)),G67&lt;0,AND(H67&lt;&gt;"",NOT(ISNUMBER(H67))),H67&lt;0,AND(I67&lt;&gt;"",NOT(ISNUMBER(I67)))),"Check entry",IF(OR(B67&lt;&gt;"Income",COUNTIFS(Masterlists!$A$6:$A$105,D67)&lt;&gt;1,E67="",COUNTIFS(Masterlists!$P$6:$P$105,E67)&lt;&gt;1,AND(M67&lt;&gt;"",COUNTIFS(Masterlists!$K$6:$K$105,M67)&lt;&gt;1)),"Check entry",IF(COUNTIFS($B$6:$B$205,B67,$C$6:$C$205,C67)&gt;1,"Duplicate ref",IF(J67&lt;0,"Overpaid",IF(J67=0,"Paid",IF(AND(I67&lt;&gt;"",I67&lt;TODAY()),"Overdue",IF(H67&gt;0,"Part-paid","Unpaid")))))))))</x:f>
      </x:c>
      <x:c r="L67" s="10"/>
      <x:c r="M67" s="42"/>
    </x:row>
    <x:row r="68" ht="23" customHeight="1">
      <x:c r="A68" s="19"/>
      <x:c r="B68" s="10"/>
      <x:c r="C68" s="10"/>
      <x:c r="D68" s="10"/>
      <x:c r="E68" s="10"/>
      <x:c r="F68" s="10"/>
      <x:c r="G68" s="14"/>
      <x:c r="H68" s="14"/>
      <x:c r="I68" s="20"/>
      <x:c r="J68" s="16" t="str">
        <x:f>IF(ISBLANK(G68),"",IF(AND(ISNUMBER(G68),OR(H68="",ISNUMBER(H68))),ROUND(G68-H68,2),""))</x:f>
      </x:c>
      <x:c r="K68" s="17" t="str">
        <x:f>IF(COUNTA(A68:I68)=0,"",IF(OR(A68="",B68="",C68="",D68="",ISBLANK(G68)),"Check entry",IF(OR(NOT(ISNUMBER(A68)),AND(B68&lt;&gt;"Income",B68&lt;&gt;"Expense"),NOT(ISNUMBER(G68)),G68&lt;0,AND(H68&lt;&gt;"",NOT(ISNUMBER(H68))),H68&lt;0,AND(I68&lt;&gt;"",NOT(ISNUMBER(I68)))),"Check entry",IF(OR(B68&lt;&gt;"Income",COUNTIFS(Masterlists!$A$6:$A$105,D68)&lt;&gt;1,E68="",COUNTIFS(Masterlists!$P$6:$P$105,E68)&lt;&gt;1,AND(M68&lt;&gt;"",COUNTIFS(Masterlists!$K$6:$K$105,M68)&lt;&gt;1)),"Check entry",IF(COUNTIFS($B$6:$B$205,B68,$C$6:$C$205,C68)&gt;1,"Duplicate ref",IF(J68&lt;0,"Overpaid",IF(J68=0,"Paid",IF(AND(I68&lt;&gt;"",I68&lt;TODAY()),"Overdue",IF(H68&gt;0,"Part-paid","Unpaid")))))))))</x:f>
      </x:c>
      <x:c r="L68" s="10"/>
      <x:c r="M68" s="42"/>
    </x:row>
    <x:row r="69" ht="23" customHeight="1">
      <x:c r="A69" s="19"/>
      <x:c r="B69" s="10"/>
      <x:c r="C69" s="10"/>
      <x:c r="D69" s="10"/>
      <x:c r="E69" s="10"/>
      <x:c r="F69" s="10"/>
      <x:c r="G69" s="14"/>
      <x:c r="H69" s="14"/>
      <x:c r="I69" s="20"/>
      <x:c r="J69" s="16" t="str">
        <x:f>IF(ISBLANK(G69),"",IF(AND(ISNUMBER(G69),OR(H69="",ISNUMBER(H69))),ROUND(G69-H69,2),""))</x:f>
      </x:c>
      <x:c r="K69" s="17" t="str">
        <x:f>IF(COUNTA(A69:I69)=0,"",IF(OR(A69="",B69="",C69="",D69="",ISBLANK(G69)),"Check entry",IF(OR(NOT(ISNUMBER(A69)),AND(B69&lt;&gt;"Income",B69&lt;&gt;"Expense"),NOT(ISNUMBER(G69)),G69&lt;0,AND(H69&lt;&gt;"",NOT(ISNUMBER(H69))),H69&lt;0,AND(I69&lt;&gt;"",NOT(ISNUMBER(I69)))),"Check entry",IF(OR(B69&lt;&gt;"Income",COUNTIFS(Masterlists!$A$6:$A$105,D69)&lt;&gt;1,E69="",COUNTIFS(Masterlists!$P$6:$P$105,E69)&lt;&gt;1,AND(M69&lt;&gt;"",COUNTIFS(Masterlists!$K$6:$K$105,M69)&lt;&gt;1)),"Check entry",IF(COUNTIFS($B$6:$B$205,B69,$C$6:$C$205,C69)&gt;1,"Duplicate ref",IF(J69&lt;0,"Overpaid",IF(J69=0,"Paid",IF(AND(I69&lt;&gt;"",I69&lt;TODAY()),"Overdue",IF(H69&gt;0,"Part-paid","Unpaid")))))))))</x:f>
      </x:c>
      <x:c r="L69" s="10"/>
      <x:c r="M69" s="42"/>
    </x:row>
    <x:row r="70" ht="23" customHeight="1">
      <x:c r="A70" s="19"/>
      <x:c r="B70" s="10"/>
      <x:c r="C70" s="10"/>
      <x:c r="D70" s="10"/>
      <x:c r="E70" s="10"/>
      <x:c r="F70" s="10"/>
      <x:c r="G70" s="14"/>
      <x:c r="H70" s="14"/>
      <x:c r="I70" s="20"/>
      <x:c r="J70" s="16" t="str">
        <x:f>IF(ISBLANK(G70),"",IF(AND(ISNUMBER(G70),OR(H70="",ISNUMBER(H70))),ROUND(G70-H70,2),""))</x:f>
      </x:c>
      <x:c r="K70" s="17" t="str">
        <x:f>IF(COUNTA(A70:I70)=0,"",IF(OR(A70="",B70="",C70="",D70="",ISBLANK(G70)),"Check entry",IF(OR(NOT(ISNUMBER(A70)),AND(B70&lt;&gt;"Income",B70&lt;&gt;"Expense"),NOT(ISNUMBER(G70)),G70&lt;0,AND(H70&lt;&gt;"",NOT(ISNUMBER(H70))),H70&lt;0,AND(I70&lt;&gt;"",NOT(ISNUMBER(I70)))),"Check entry",IF(OR(B70&lt;&gt;"Income",COUNTIFS(Masterlists!$A$6:$A$105,D70)&lt;&gt;1,E70="",COUNTIFS(Masterlists!$P$6:$P$105,E70)&lt;&gt;1,AND(M70&lt;&gt;"",COUNTIFS(Masterlists!$K$6:$K$105,M70)&lt;&gt;1)),"Check entry",IF(COUNTIFS($B$6:$B$205,B70,$C$6:$C$205,C70)&gt;1,"Duplicate ref",IF(J70&lt;0,"Overpaid",IF(J70=0,"Paid",IF(AND(I70&lt;&gt;"",I70&lt;TODAY()),"Overdue",IF(H70&gt;0,"Part-paid","Unpaid")))))))))</x:f>
      </x:c>
      <x:c r="L70" s="10"/>
      <x:c r="M70" s="42"/>
    </x:row>
    <x:row r="71" ht="23" customHeight="1">
      <x:c r="A71" s="19"/>
      <x:c r="B71" s="10"/>
      <x:c r="C71" s="10"/>
      <x:c r="D71" s="10"/>
      <x:c r="E71" s="10"/>
      <x:c r="F71" s="10"/>
      <x:c r="G71" s="14"/>
      <x:c r="H71" s="14"/>
      <x:c r="I71" s="20"/>
      <x:c r="J71" s="16" t="str">
        <x:f>IF(ISBLANK(G71),"",IF(AND(ISNUMBER(G71),OR(H71="",ISNUMBER(H71))),ROUND(G71-H71,2),""))</x:f>
      </x:c>
      <x:c r="K71" s="17" t="str">
        <x:f>IF(COUNTA(A71:I71)=0,"",IF(OR(A71="",B71="",C71="",D71="",ISBLANK(G71)),"Check entry",IF(OR(NOT(ISNUMBER(A71)),AND(B71&lt;&gt;"Income",B71&lt;&gt;"Expense"),NOT(ISNUMBER(G71)),G71&lt;0,AND(H71&lt;&gt;"",NOT(ISNUMBER(H71))),H71&lt;0,AND(I71&lt;&gt;"",NOT(ISNUMBER(I71)))),"Check entry",IF(OR(B71&lt;&gt;"Income",COUNTIFS(Masterlists!$A$6:$A$105,D71)&lt;&gt;1,E71="",COUNTIFS(Masterlists!$P$6:$P$105,E71)&lt;&gt;1,AND(M71&lt;&gt;"",COUNTIFS(Masterlists!$K$6:$K$105,M71)&lt;&gt;1)),"Check entry",IF(COUNTIFS($B$6:$B$205,B71,$C$6:$C$205,C71)&gt;1,"Duplicate ref",IF(J71&lt;0,"Overpaid",IF(J71=0,"Paid",IF(AND(I71&lt;&gt;"",I71&lt;TODAY()),"Overdue",IF(H71&gt;0,"Part-paid","Unpaid")))))))))</x:f>
      </x:c>
      <x:c r="L71" s="10"/>
      <x:c r="M71" s="42"/>
    </x:row>
    <x:row r="72" ht="23" customHeight="1">
      <x:c r="A72" s="19"/>
      <x:c r="B72" s="10"/>
      <x:c r="C72" s="10"/>
      <x:c r="D72" s="10"/>
      <x:c r="E72" s="10"/>
      <x:c r="F72" s="10"/>
      <x:c r="G72" s="14"/>
      <x:c r="H72" s="14"/>
      <x:c r="I72" s="20"/>
      <x:c r="J72" s="16" t="str">
        <x:f>IF(ISBLANK(G72),"",IF(AND(ISNUMBER(G72),OR(H72="",ISNUMBER(H72))),ROUND(G72-H72,2),""))</x:f>
      </x:c>
      <x:c r="K72" s="17" t="str">
        <x:f>IF(COUNTA(A72:I72)=0,"",IF(OR(A72="",B72="",C72="",D72="",ISBLANK(G72)),"Check entry",IF(OR(NOT(ISNUMBER(A72)),AND(B72&lt;&gt;"Income",B72&lt;&gt;"Expense"),NOT(ISNUMBER(G72)),G72&lt;0,AND(H72&lt;&gt;"",NOT(ISNUMBER(H72))),H72&lt;0,AND(I72&lt;&gt;"",NOT(ISNUMBER(I72)))),"Check entry",IF(OR(B72&lt;&gt;"Income",COUNTIFS(Masterlists!$A$6:$A$105,D72)&lt;&gt;1,E72="",COUNTIFS(Masterlists!$P$6:$P$105,E72)&lt;&gt;1,AND(M72&lt;&gt;"",COUNTIFS(Masterlists!$K$6:$K$105,M72)&lt;&gt;1)),"Check entry",IF(COUNTIFS($B$6:$B$205,B72,$C$6:$C$205,C72)&gt;1,"Duplicate ref",IF(J72&lt;0,"Overpaid",IF(J72=0,"Paid",IF(AND(I72&lt;&gt;"",I72&lt;TODAY()),"Overdue",IF(H72&gt;0,"Part-paid","Unpaid")))))))))</x:f>
      </x:c>
      <x:c r="L72" s="10"/>
      <x:c r="M72" s="42"/>
    </x:row>
    <x:row r="73" ht="23" customHeight="1">
      <x:c r="A73" s="19"/>
      <x:c r="B73" s="10"/>
      <x:c r="C73" s="10"/>
      <x:c r="D73" s="10"/>
      <x:c r="E73" s="10"/>
      <x:c r="F73" s="10"/>
      <x:c r="G73" s="14"/>
      <x:c r="H73" s="14"/>
      <x:c r="I73" s="20"/>
      <x:c r="J73" s="16" t="str">
        <x:f>IF(ISBLANK(G73),"",IF(AND(ISNUMBER(G73),OR(H73="",ISNUMBER(H73))),ROUND(G73-H73,2),""))</x:f>
      </x:c>
      <x:c r="K73" s="17" t="str">
        <x:f>IF(COUNTA(A73:I73)=0,"",IF(OR(A73="",B73="",C73="",D73="",ISBLANK(G73)),"Check entry",IF(OR(NOT(ISNUMBER(A73)),AND(B73&lt;&gt;"Income",B73&lt;&gt;"Expense"),NOT(ISNUMBER(G73)),G73&lt;0,AND(H73&lt;&gt;"",NOT(ISNUMBER(H73))),H73&lt;0,AND(I73&lt;&gt;"",NOT(ISNUMBER(I73)))),"Check entry",IF(OR(B73&lt;&gt;"Income",COUNTIFS(Masterlists!$A$6:$A$105,D73)&lt;&gt;1,E73="",COUNTIFS(Masterlists!$P$6:$P$105,E73)&lt;&gt;1,AND(M73&lt;&gt;"",COUNTIFS(Masterlists!$K$6:$K$105,M73)&lt;&gt;1)),"Check entry",IF(COUNTIFS($B$6:$B$205,B73,$C$6:$C$205,C73)&gt;1,"Duplicate ref",IF(J73&lt;0,"Overpaid",IF(J73=0,"Paid",IF(AND(I73&lt;&gt;"",I73&lt;TODAY()),"Overdue",IF(H73&gt;0,"Part-paid","Unpaid")))))))))</x:f>
      </x:c>
      <x:c r="L73" s="10"/>
      <x:c r="M73" s="42"/>
    </x:row>
    <x:row r="74" ht="23" customHeight="1">
      <x:c r="A74" s="19"/>
      <x:c r="B74" s="10"/>
      <x:c r="C74" s="10"/>
      <x:c r="D74" s="10"/>
      <x:c r="E74" s="10"/>
      <x:c r="F74" s="10"/>
      <x:c r="G74" s="14"/>
      <x:c r="H74" s="14"/>
      <x:c r="I74" s="20"/>
      <x:c r="J74" s="16" t="str">
        <x:f>IF(ISBLANK(G74),"",IF(AND(ISNUMBER(G74),OR(H74="",ISNUMBER(H74))),ROUND(G74-H74,2),""))</x:f>
      </x:c>
      <x:c r="K74" s="17" t="str">
        <x:f>IF(COUNTA(A74:I74)=0,"",IF(OR(A74="",B74="",C74="",D74="",ISBLANK(G74)),"Check entry",IF(OR(NOT(ISNUMBER(A74)),AND(B74&lt;&gt;"Income",B74&lt;&gt;"Expense"),NOT(ISNUMBER(G74)),G74&lt;0,AND(H74&lt;&gt;"",NOT(ISNUMBER(H74))),H74&lt;0,AND(I74&lt;&gt;"",NOT(ISNUMBER(I74)))),"Check entry",IF(OR(B74&lt;&gt;"Income",COUNTIFS(Masterlists!$A$6:$A$105,D74)&lt;&gt;1,E74="",COUNTIFS(Masterlists!$P$6:$P$105,E74)&lt;&gt;1,AND(M74&lt;&gt;"",COUNTIFS(Masterlists!$K$6:$K$105,M74)&lt;&gt;1)),"Check entry",IF(COUNTIFS($B$6:$B$205,B74,$C$6:$C$205,C74)&gt;1,"Duplicate ref",IF(J74&lt;0,"Overpaid",IF(J74=0,"Paid",IF(AND(I74&lt;&gt;"",I74&lt;TODAY()),"Overdue",IF(H74&gt;0,"Part-paid","Unpaid")))))))))</x:f>
      </x:c>
      <x:c r="L74" s="10"/>
      <x:c r="M74" s="42"/>
    </x:row>
    <x:row r="75" ht="23" customHeight="1">
      <x:c r="A75" s="19"/>
      <x:c r="B75" s="10"/>
      <x:c r="C75" s="10"/>
      <x:c r="D75" s="10"/>
      <x:c r="E75" s="10"/>
      <x:c r="F75" s="10"/>
      <x:c r="G75" s="14"/>
      <x:c r="H75" s="14"/>
      <x:c r="I75" s="20"/>
      <x:c r="J75" s="16" t="str">
        <x:f>IF(ISBLANK(G75),"",IF(AND(ISNUMBER(G75),OR(H75="",ISNUMBER(H75))),ROUND(G75-H75,2),""))</x:f>
      </x:c>
      <x:c r="K75" s="17" t="str">
        <x:f>IF(COUNTA(A75:I75)=0,"",IF(OR(A75="",B75="",C75="",D75="",ISBLANK(G75)),"Check entry",IF(OR(NOT(ISNUMBER(A75)),AND(B75&lt;&gt;"Income",B75&lt;&gt;"Expense"),NOT(ISNUMBER(G75)),G75&lt;0,AND(H75&lt;&gt;"",NOT(ISNUMBER(H75))),H75&lt;0,AND(I75&lt;&gt;"",NOT(ISNUMBER(I75)))),"Check entry",IF(OR(B75&lt;&gt;"Income",COUNTIFS(Masterlists!$A$6:$A$105,D75)&lt;&gt;1,E75="",COUNTIFS(Masterlists!$P$6:$P$105,E75)&lt;&gt;1,AND(M75&lt;&gt;"",COUNTIFS(Masterlists!$K$6:$K$105,M75)&lt;&gt;1)),"Check entry",IF(COUNTIFS($B$6:$B$205,B75,$C$6:$C$205,C75)&gt;1,"Duplicate ref",IF(J75&lt;0,"Overpaid",IF(J75=0,"Paid",IF(AND(I75&lt;&gt;"",I75&lt;TODAY()),"Overdue",IF(H75&gt;0,"Part-paid","Unpaid")))))))))</x:f>
      </x:c>
      <x:c r="L75" s="10"/>
      <x:c r="M75" s="42"/>
    </x:row>
    <x:row r="76" ht="23" customHeight="1">
      <x:c r="A76" s="19"/>
      <x:c r="B76" s="10"/>
      <x:c r="C76" s="10"/>
      <x:c r="D76" s="10"/>
      <x:c r="E76" s="10"/>
      <x:c r="F76" s="10"/>
      <x:c r="G76" s="14"/>
      <x:c r="H76" s="14"/>
      <x:c r="I76" s="20"/>
      <x:c r="J76" s="16" t="str">
        <x:f>IF(ISBLANK(G76),"",IF(AND(ISNUMBER(G76),OR(H76="",ISNUMBER(H76))),ROUND(G76-H76,2),""))</x:f>
      </x:c>
      <x:c r="K76" s="17" t="str">
        <x:f>IF(COUNTA(A76:I76)=0,"",IF(OR(A76="",B76="",C76="",D76="",ISBLANK(G76)),"Check entry",IF(OR(NOT(ISNUMBER(A76)),AND(B76&lt;&gt;"Income",B76&lt;&gt;"Expense"),NOT(ISNUMBER(G76)),G76&lt;0,AND(H76&lt;&gt;"",NOT(ISNUMBER(H76))),H76&lt;0,AND(I76&lt;&gt;"",NOT(ISNUMBER(I76)))),"Check entry",IF(OR(B76&lt;&gt;"Income",COUNTIFS(Masterlists!$A$6:$A$105,D76)&lt;&gt;1,E76="",COUNTIFS(Masterlists!$P$6:$P$105,E76)&lt;&gt;1,AND(M76&lt;&gt;"",COUNTIFS(Masterlists!$K$6:$K$105,M76)&lt;&gt;1)),"Check entry",IF(COUNTIFS($B$6:$B$205,B76,$C$6:$C$205,C76)&gt;1,"Duplicate ref",IF(J76&lt;0,"Overpaid",IF(J76=0,"Paid",IF(AND(I76&lt;&gt;"",I76&lt;TODAY()),"Overdue",IF(H76&gt;0,"Part-paid","Unpaid")))))))))</x:f>
      </x:c>
      <x:c r="L76" s="10"/>
      <x:c r="M76" s="42"/>
    </x:row>
    <x:row r="77" ht="23" customHeight="1">
      <x:c r="A77" s="19"/>
      <x:c r="B77" s="10"/>
      <x:c r="C77" s="10"/>
      <x:c r="D77" s="10"/>
      <x:c r="E77" s="10"/>
      <x:c r="F77" s="10"/>
      <x:c r="G77" s="14"/>
      <x:c r="H77" s="14"/>
      <x:c r="I77" s="20"/>
      <x:c r="J77" s="16" t="str">
        <x:f>IF(ISBLANK(G77),"",IF(AND(ISNUMBER(G77),OR(H77="",ISNUMBER(H77))),ROUND(G77-H77,2),""))</x:f>
      </x:c>
      <x:c r="K77" s="17" t="str">
        <x:f>IF(COUNTA(A77:I77)=0,"",IF(OR(A77="",B77="",C77="",D77="",ISBLANK(G77)),"Check entry",IF(OR(NOT(ISNUMBER(A77)),AND(B77&lt;&gt;"Income",B77&lt;&gt;"Expense"),NOT(ISNUMBER(G77)),G77&lt;0,AND(H77&lt;&gt;"",NOT(ISNUMBER(H77))),H77&lt;0,AND(I77&lt;&gt;"",NOT(ISNUMBER(I77)))),"Check entry",IF(OR(B77&lt;&gt;"Income",COUNTIFS(Masterlists!$A$6:$A$105,D77)&lt;&gt;1,E77="",COUNTIFS(Masterlists!$P$6:$P$105,E77)&lt;&gt;1,AND(M77&lt;&gt;"",COUNTIFS(Masterlists!$K$6:$K$105,M77)&lt;&gt;1)),"Check entry",IF(COUNTIFS($B$6:$B$205,B77,$C$6:$C$205,C77)&gt;1,"Duplicate ref",IF(J77&lt;0,"Overpaid",IF(J77=0,"Paid",IF(AND(I77&lt;&gt;"",I77&lt;TODAY()),"Overdue",IF(H77&gt;0,"Part-paid","Unpaid")))))))))</x:f>
      </x:c>
      <x:c r="L77" s="10"/>
      <x:c r="M77" s="42"/>
    </x:row>
    <x:row r="78" ht="23" customHeight="1">
      <x:c r="A78" s="19"/>
      <x:c r="B78" s="10"/>
      <x:c r="C78" s="10"/>
      <x:c r="D78" s="10"/>
      <x:c r="E78" s="10"/>
      <x:c r="F78" s="10"/>
      <x:c r="G78" s="14"/>
      <x:c r="H78" s="14"/>
      <x:c r="I78" s="20"/>
      <x:c r="J78" s="16" t="str">
        <x:f>IF(ISBLANK(G78),"",IF(AND(ISNUMBER(G78),OR(H78="",ISNUMBER(H78))),ROUND(G78-H78,2),""))</x:f>
      </x:c>
      <x:c r="K78" s="17" t="str">
        <x:f>IF(COUNTA(A78:I78)=0,"",IF(OR(A78="",B78="",C78="",D78="",ISBLANK(G78)),"Check entry",IF(OR(NOT(ISNUMBER(A78)),AND(B78&lt;&gt;"Income",B78&lt;&gt;"Expense"),NOT(ISNUMBER(G78)),G78&lt;0,AND(H78&lt;&gt;"",NOT(ISNUMBER(H78))),H78&lt;0,AND(I78&lt;&gt;"",NOT(ISNUMBER(I78)))),"Check entry",IF(OR(B78&lt;&gt;"Income",COUNTIFS(Masterlists!$A$6:$A$105,D78)&lt;&gt;1,E78="",COUNTIFS(Masterlists!$P$6:$P$105,E78)&lt;&gt;1,AND(M78&lt;&gt;"",COUNTIFS(Masterlists!$K$6:$K$105,M78)&lt;&gt;1)),"Check entry",IF(COUNTIFS($B$6:$B$205,B78,$C$6:$C$205,C78)&gt;1,"Duplicate ref",IF(J78&lt;0,"Overpaid",IF(J78=0,"Paid",IF(AND(I78&lt;&gt;"",I78&lt;TODAY()),"Overdue",IF(H78&gt;0,"Part-paid","Unpaid")))))))))</x:f>
      </x:c>
      <x:c r="L78" s="10"/>
      <x:c r="M78" s="42"/>
    </x:row>
    <x:row r="79" ht="23" customHeight="1">
      <x:c r="A79" s="19"/>
      <x:c r="B79" s="10"/>
      <x:c r="C79" s="10"/>
      <x:c r="D79" s="10"/>
      <x:c r="E79" s="10"/>
      <x:c r="F79" s="10"/>
      <x:c r="G79" s="14"/>
      <x:c r="H79" s="14"/>
      <x:c r="I79" s="20"/>
      <x:c r="J79" s="16" t="str">
        <x:f>IF(ISBLANK(G79),"",IF(AND(ISNUMBER(G79),OR(H79="",ISNUMBER(H79))),ROUND(G79-H79,2),""))</x:f>
      </x:c>
      <x:c r="K79" s="17" t="str">
        <x:f>IF(COUNTA(A79:I79)=0,"",IF(OR(A79="",B79="",C79="",D79="",ISBLANK(G79)),"Check entry",IF(OR(NOT(ISNUMBER(A79)),AND(B79&lt;&gt;"Income",B79&lt;&gt;"Expense"),NOT(ISNUMBER(G79)),G79&lt;0,AND(H79&lt;&gt;"",NOT(ISNUMBER(H79))),H79&lt;0,AND(I79&lt;&gt;"",NOT(ISNUMBER(I79)))),"Check entry",IF(OR(B79&lt;&gt;"Income",COUNTIFS(Masterlists!$A$6:$A$105,D79)&lt;&gt;1,E79="",COUNTIFS(Masterlists!$P$6:$P$105,E79)&lt;&gt;1,AND(M79&lt;&gt;"",COUNTIFS(Masterlists!$K$6:$K$105,M79)&lt;&gt;1)),"Check entry",IF(COUNTIFS($B$6:$B$205,B79,$C$6:$C$205,C79)&gt;1,"Duplicate ref",IF(J79&lt;0,"Overpaid",IF(J79=0,"Paid",IF(AND(I79&lt;&gt;"",I79&lt;TODAY()),"Overdue",IF(H79&gt;0,"Part-paid","Unpaid")))))))))</x:f>
      </x:c>
      <x:c r="L79" s="10"/>
      <x:c r="M79" s="42"/>
    </x:row>
    <x:row r="80" ht="23" customHeight="1">
      <x:c r="A80" s="19"/>
      <x:c r="B80" s="10"/>
      <x:c r="C80" s="10"/>
      <x:c r="D80" s="10"/>
      <x:c r="E80" s="10"/>
      <x:c r="F80" s="10"/>
      <x:c r="G80" s="14"/>
      <x:c r="H80" s="14"/>
      <x:c r="I80" s="20"/>
      <x:c r="J80" s="16" t="str">
        <x:f>IF(ISBLANK(G80),"",IF(AND(ISNUMBER(G80),OR(H80="",ISNUMBER(H80))),ROUND(G80-H80,2),""))</x:f>
      </x:c>
      <x:c r="K80" s="17" t="str">
        <x:f>IF(COUNTA(A80:I80)=0,"",IF(OR(A80="",B80="",C80="",D80="",ISBLANK(G80)),"Check entry",IF(OR(NOT(ISNUMBER(A80)),AND(B80&lt;&gt;"Income",B80&lt;&gt;"Expense"),NOT(ISNUMBER(G80)),G80&lt;0,AND(H80&lt;&gt;"",NOT(ISNUMBER(H80))),H80&lt;0,AND(I80&lt;&gt;"",NOT(ISNUMBER(I80)))),"Check entry",IF(OR(B80&lt;&gt;"Income",COUNTIFS(Masterlists!$A$6:$A$105,D80)&lt;&gt;1,E80="",COUNTIFS(Masterlists!$P$6:$P$105,E80)&lt;&gt;1,AND(M80&lt;&gt;"",COUNTIFS(Masterlists!$K$6:$K$105,M80)&lt;&gt;1)),"Check entry",IF(COUNTIFS($B$6:$B$205,B80,$C$6:$C$205,C80)&gt;1,"Duplicate ref",IF(J80&lt;0,"Overpaid",IF(J80=0,"Paid",IF(AND(I80&lt;&gt;"",I80&lt;TODAY()),"Overdue",IF(H80&gt;0,"Part-paid","Unpaid")))))))))</x:f>
      </x:c>
      <x:c r="L80" s="10"/>
      <x:c r="M80" s="42"/>
    </x:row>
    <x:row r="81" ht="23" customHeight="1">
      <x:c r="A81" s="19"/>
      <x:c r="B81" s="10"/>
      <x:c r="C81" s="10"/>
      <x:c r="D81" s="10"/>
      <x:c r="E81" s="10"/>
      <x:c r="F81" s="10"/>
      <x:c r="G81" s="14"/>
      <x:c r="H81" s="14"/>
      <x:c r="I81" s="20"/>
      <x:c r="J81" s="16" t="str">
        <x:f>IF(ISBLANK(G81),"",IF(AND(ISNUMBER(G81),OR(H81="",ISNUMBER(H81))),ROUND(G81-H81,2),""))</x:f>
      </x:c>
      <x:c r="K81" s="17" t="str">
        <x:f>IF(COUNTA(A81:I81)=0,"",IF(OR(A81="",B81="",C81="",D81="",ISBLANK(G81)),"Check entry",IF(OR(NOT(ISNUMBER(A81)),AND(B81&lt;&gt;"Income",B81&lt;&gt;"Expense"),NOT(ISNUMBER(G81)),G81&lt;0,AND(H81&lt;&gt;"",NOT(ISNUMBER(H81))),H81&lt;0,AND(I81&lt;&gt;"",NOT(ISNUMBER(I81)))),"Check entry",IF(OR(B81&lt;&gt;"Income",COUNTIFS(Masterlists!$A$6:$A$105,D81)&lt;&gt;1,E81="",COUNTIFS(Masterlists!$P$6:$P$105,E81)&lt;&gt;1,AND(M81&lt;&gt;"",COUNTIFS(Masterlists!$K$6:$K$105,M81)&lt;&gt;1)),"Check entry",IF(COUNTIFS($B$6:$B$205,B81,$C$6:$C$205,C81)&gt;1,"Duplicate ref",IF(J81&lt;0,"Overpaid",IF(J81=0,"Paid",IF(AND(I81&lt;&gt;"",I81&lt;TODAY()),"Overdue",IF(H81&gt;0,"Part-paid","Unpaid")))))))))</x:f>
      </x:c>
      <x:c r="L81" s="10"/>
      <x:c r="M81" s="42"/>
    </x:row>
    <x:row r="82" ht="23" customHeight="1">
      <x:c r="A82" s="19"/>
      <x:c r="B82" s="10"/>
      <x:c r="C82" s="10"/>
      <x:c r="D82" s="10"/>
      <x:c r="E82" s="10"/>
      <x:c r="F82" s="10"/>
      <x:c r="G82" s="14"/>
      <x:c r="H82" s="14"/>
      <x:c r="I82" s="20"/>
      <x:c r="J82" s="16" t="str">
        <x:f>IF(ISBLANK(G82),"",IF(AND(ISNUMBER(G82),OR(H82="",ISNUMBER(H82))),ROUND(G82-H82,2),""))</x:f>
      </x:c>
      <x:c r="K82" s="17" t="str">
        <x:f>IF(COUNTA(A82:I82)=0,"",IF(OR(A82="",B82="",C82="",D82="",ISBLANK(G82)),"Check entry",IF(OR(NOT(ISNUMBER(A82)),AND(B82&lt;&gt;"Income",B82&lt;&gt;"Expense"),NOT(ISNUMBER(G82)),G82&lt;0,AND(H82&lt;&gt;"",NOT(ISNUMBER(H82))),H82&lt;0,AND(I82&lt;&gt;"",NOT(ISNUMBER(I82)))),"Check entry",IF(OR(B82&lt;&gt;"Income",COUNTIFS(Masterlists!$A$6:$A$105,D82)&lt;&gt;1,E82="",COUNTIFS(Masterlists!$P$6:$P$105,E82)&lt;&gt;1,AND(M82&lt;&gt;"",COUNTIFS(Masterlists!$K$6:$K$105,M82)&lt;&gt;1)),"Check entry",IF(COUNTIFS($B$6:$B$205,B82,$C$6:$C$205,C82)&gt;1,"Duplicate ref",IF(J82&lt;0,"Overpaid",IF(J82=0,"Paid",IF(AND(I82&lt;&gt;"",I82&lt;TODAY()),"Overdue",IF(H82&gt;0,"Part-paid","Unpaid")))))))))</x:f>
      </x:c>
      <x:c r="L82" s="10"/>
      <x:c r="M82" s="42"/>
    </x:row>
    <x:row r="83" ht="23" customHeight="1">
      <x:c r="A83" s="19"/>
      <x:c r="B83" s="10"/>
      <x:c r="C83" s="10"/>
      <x:c r="D83" s="10"/>
      <x:c r="E83" s="10"/>
      <x:c r="F83" s="10"/>
      <x:c r="G83" s="14"/>
      <x:c r="H83" s="14"/>
      <x:c r="I83" s="20"/>
      <x:c r="J83" s="16" t="str">
        <x:f>IF(ISBLANK(G83),"",IF(AND(ISNUMBER(G83),OR(H83="",ISNUMBER(H83))),ROUND(G83-H83,2),""))</x:f>
      </x:c>
      <x:c r="K83" s="17" t="str">
        <x:f>IF(COUNTA(A83:I83)=0,"",IF(OR(A83="",B83="",C83="",D83="",ISBLANK(G83)),"Check entry",IF(OR(NOT(ISNUMBER(A83)),AND(B83&lt;&gt;"Income",B83&lt;&gt;"Expense"),NOT(ISNUMBER(G83)),G83&lt;0,AND(H83&lt;&gt;"",NOT(ISNUMBER(H83))),H83&lt;0,AND(I83&lt;&gt;"",NOT(ISNUMBER(I83)))),"Check entry",IF(OR(B83&lt;&gt;"Income",COUNTIFS(Masterlists!$A$6:$A$105,D83)&lt;&gt;1,E83="",COUNTIFS(Masterlists!$P$6:$P$105,E83)&lt;&gt;1,AND(M83&lt;&gt;"",COUNTIFS(Masterlists!$K$6:$K$105,M83)&lt;&gt;1)),"Check entry",IF(COUNTIFS($B$6:$B$205,B83,$C$6:$C$205,C83)&gt;1,"Duplicate ref",IF(J83&lt;0,"Overpaid",IF(J83=0,"Paid",IF(AND(I83&lt;&gt;"",I83&lt;TODAY()),"Overdue",IF(H83&gt;0,"Part-paid","Unpaid")))))))))</x:f>
      </x:c>
      <x:c r="L83" s="10"/>
      <x:c r="M83" s="42"/>
    </x:row>
    <x:row r="84" ht="23" customHeight="1">
      <x:c r="A84" s="19"/>
      <x:c r="B84" s="10"/>
      <x:c r="C84" s="10"/>
      <x:c r="D84" s="10"/>
      <x:c r="E84" s="10"/>
      <x:c r="F84" s="10"/>
      <x:c r="G84" s="14"/>
      <x:c r="H84" s="14"/>
      <x:c r="I84" s="20"/>
      <x:c r="J84" s="16" t="str">
        <x:f>IF(ISBLANK(G84),"",IF(AND(ISNUMBER(G84),OR(H84="",ISNUMBER(H84))),ROUND(G84-H84,2),""))</x:f>
      </x:c>
      <x:c r="K84" s="17" t="str">
        <x:f>IF(COUNTA(A84:I84)=0,"",IF(OR(A84="",B84="",C84="",D84="",ISBLANK(G84)),"Check entry",IF(OR(NOT(ISNUMBER(A84)),AND(B84&lt;&gt;"Income",B84&lt;&gt;"Expense"),NOT(ISNUMBER(G84)),G84&lt;0,AND(H84&lt;&gt;"",NOT(ISNUMBER(H84))),H84&lt;0,AND(I84&lt;&gt;"",NOT(ISNUMBER(I84)))),"Check entry",IF(OR(B84&lt;&gt;"Income",COUNTIFS(Masterlists!$A$6:$A$105,D84)&lt;&gt;1,E84="",COUNTIFS(Masterlists!$P$6:$P$105,E84)&lt;&gt;1,AND(M84&lt;&gt;"",COUNTIFS(Masterlists!$K$6:$K$105,M84)&lt;&gt;1)),"Check entry",IF(COUNTIFS($B$6:$B$205,B84,$C$6:$C$205,C84)&gt;1,"Duplicate ref",IF(J84&lt;0,"Overpaid",IF(J84=0,"Paid",IF(AND(I84&lt;&gt;"",I84&lt;TODAY()),"Overdue",IF(H84&gt;0,"Part-paid","Unpaid")))))))))</x:f>
      </x:c>
      <x:c r="L84" s="10"/>
      <x:c r="M84" s="42"/>
    </x:row>
    <x:row r="85" ht="23" customHeight="1">
      <x:c r="A85" s="19"/>
      <x:c r="B85" s="10"/>
      <x:c r="C85" s="10"/>
      <x:c r="D85" s="10"/>
      <x:c r="E85" s="10"/>
      <x:c r="F85" s="10"/>
      <x:c r="G85" s="14"/>
      <x:c r="H85" s="14"/>
      <x:c r="I85" s="20"/>
      <x:c r="J85" s="16" t="str">
        <x:f>IF(ISBLANK(G85),"",IF(AND(ISNUMBER(G85),OR(H85="",ISNUMBER(H85))),ROUND(G85-H85,2),""))</x:f>
      </x:c>
      <x:c r="K85" s="17" t="str">
        <x:f>IF(COUNTA(A85:I85)=0,"",IF(OR(A85="",B85="",C85="",D85="",ISBLANK(G85)),"Check entry",IF(OR(NOT(ISNUMBER(A85)),AND(B85&lt;&gt;"Income",B85&lt;&gt;"Expense"),NOT(ISNUMBER(G85)),G85&lt;0,AND(H85&lt;&gt;"",NOT(ISNUMBER(H85))),H85&lt;0,AND(I85&lt;&gt;"",NOT(ISNUMBER(I85)))),"Check entry",IF(OR(B85&lt;&gt;"Income",COUNTIFS(Masterlists!$A$6:$A$105,D85)&lt;&gt;1,E85="",COUNTIFS(Masterlists!$P$6:$P$105,E85)&lt;&gt;1,AND(M85&lt;&gt;"",COUNTIFS(Masterlists!$K$6:$K$105,M85)&lt;&gt;1)),"Check entry",IF(COUNTIFS($B$6:$B$205,B85,$C$6:$C$205,C85)&gt;1,"Duplicate ref",IF(J85&lt;0,"Overpaid",IF(J85=0,"Paid",IF(AND(I85&lt;&gt;"",I85&lt;TODAY()),"Overdue",IF(H85&gt;0,"Part-paid","Unpaid")))))))))</x:f>
      </x:c>
      <x:c r="L85" s="10"/>
      <x:c r="M85" s="42"/>
    </x:row>
    <x:row r="86" ht="23" customHeight="1">
      <x:c r="A86" s="19"/>
      <x:c r="B86" s="10"/>
      <x:c r="C86" s="10"/>
      <x:c r="D86" s="10"/>
      <x:c r="E86" s="10"/>
      <x:c r="F86" s="10"/>
      <x:c r="G86" s="14"/>
      <x:c r="H86" s="14"/>
      <x:c r="I86" s="20"/>
      <x:c r="J86" s="16" t="str">
        <x:f>IF(ISBLANK(G86),"",IF(AND(ISNUMBER(G86),OR(H86="",ISNUMBER(H86))),ROUND(G86-H86,2),""))</x:f>
      </x:c>
      <x:c r="K86" s="17" t="str">
        <x:f>IF(COUNTA(A86:I86)=0,"",IF(OR(A86="",B86="",C86="",D86="",ISBLANK(G86)),"Check entry",IF(OR(NOT(ISNUMBER(A86)),AND(B86&lt;&gt;"Income",B86&lt;&gt;"Expense"),NOT(ISNUMBER(G86)),G86&lt;0,AND(H86&lt;&gt;"",NOT(ISNUMBER(H86))),H86&lt;0,AND(I86&lt;&gt;"",NOT(ISNUMBER(I86)))),"Check entry",IF(OR(B86&lt;&gt;"Income",COUNTIFS(Masterlists!$A$6:$A$105,D86)&lt;&gt;1,E86="",COUNTIFS(Masterlists!$P$6:$P$105,E86)&lt;&gt;1,AND(M86&lt;&gt;"",COUNTIFS(Masterlists!$K$6:$K$105,M86)&lt;&gt;1)),"Check entry",IF(COUNTIFS($B$6:$B$205,B86,$C$6:$C$205,C86)&gt;1,"Duplicate ref",IF(J86&lt;0,"Overpaid",IF(J86=0,"Paid",IF(AND(I86&lt;&gt;"",I86&lt;TODAY()),"Overdue",IF(H86&gt;0,"Part-paid","Unpaid")))))))))</x:f>
      </x:c>
      <x:c r="L86" s="10"/>
      <x:c r="M86" s="42"/>
    </x:row>
    <x:row r="87" ht="23" customHeight="1">
      <x:c r="A87" s="19"/>
      <x:c r="B87" s="10"/>
      <x:c r="C87" s="10"/>
      <x:c r="D87" s="10"/>
      <x:c r="E87" s="10"/>
      <x:c r="F87" s="10"/>
      <x:c r="G87" s="14"/>
      <x:c r="H87" s="14"/>
      <x:c r="I87" s="20"/>
      <x:c r="J87" s="16" t="str">
        <x:f>IF(ISBLANK(G87),"",IF(AND(ISNUMBER(G87),OR(H87="",ISNUMBER(H87))),ROUND(G87-H87,2),""))</x:f>
      </x:c>
      <x:c r="K87" s="17" t="str">
        <x:f>IF(COUNTA(A87:I87)=0,"",IF(OR(A87="",B87="",C87="",D87="",ISBLANK(G87)),"Check entry",IF(OR(NOT(ISNUMBER(A87)),AND(B87&lt;&gt;"Income",B87&lt;&gt;"Expense"),NOT(ISNUMBER(G87)),G87&lt;0,AND(H87&lt;&gt;"",NOT(ISNUMBER(H87))),H87&lt;0,AND(I87&lt;&gt;"",NOT(ISNUMBER(I87)))),"Check entry",IF(OR(B87&lt;&gt;"Income",COUNTIFS(Masterlists!$A$6:$A$105,D87)&lt;&gt;1,E87="",COUNTIFS(Masterlists!$P$6:$P$105,E87)&lt;&gt;1,AND(M87&lt;&gt;"",COUNTIFS(Masterlists!$K$6:$K$105,M87)&lt;&gt;1)),"Check entry",IF(COUNTIFS($B$6:$B$205,B87,$C$6:$C$205,C87)&gt;1,"Duplicate ref",IF(J87&lt;0,"Overpaid",IF(J87=0,"Paid",IF(AND(I87&lt;&gt;"",I87&lt;TODAY()),"Overdue",IF(H87&gt;0,"Part-paid","Unpaid")))))))))</x:f>
      </x:c>
      <x:c r="L87" s="10"/>
      <x:c r="M87" s="42"/>
    </x:row>
    <x:row r="88" ht="23" customHeight="1">
      <x:c r="A88" s="19"/>
      <x:c r="B88" s="10"/>
      <x:c r="C88" s="10"/>
      <x:c r="D88" s="10"/>
      <x:c r="E88" s="10"/>
      <x:c r="F88" s="10"/>
      <x:c r="G88" s="14"/>
      <x:c r="H88" s="14"/>
      <x:c r="I88" s="20"/>
      <x:c r="J88" s="16" t="str">
        <x:f>IF(ISBLANK(G88),"",IF(AND(ISNUMBER(G88),OR(H88="",ISNUMBER(H88))),ROUND(G88-H88,2),""))</x:f>
      </x:c>
      <x:c r="K88" s="17" t="str">
        <x:f>IF(COUNTA(A88:I88)=0,"",IF(OR(A88="",B88="",C88="",D88="",ISBLANK(G88)),"Check entry",IF(OR(NOT(ISNUMBER(A88)),AND(B88&lt;&gt;"Income",B88&lt;&gt;"Expense"),NOT(ISNUMBER(G88)),G88&lt;0,AND(H88&lt;&gt;"",NOT(ISNUMBER(H88))),H88&lt;0,AND(I88&lt;&gt;"",NOT(ISNUMBER(I88)))),"Check entry",IF(OR(B88&lt;&gt;"Income",COUNTIFS(Masterlists!$A$6:$A$105,D88)&lt;&gt;1,E88="",COUNTIFS(Masterlists!$P$6:$P$105,E88)&lt;&gt;1,AND(M88&lt;&gt;"",COUNTIFS(Masterlists!$K$6:$K$105,M88)&lt;&gt;1)),"Check entry",IF(COUNTIFS($B$6:$B$205,B88,$C$6:$C$205,C88)&gt;1,"Duplicate ref",IF(J88&lt;0,"Overpaid",IF(J88=0,"Paid",IF(AND(I88&lt;&gt;"",I88&lt;TODAY()),"Overdue",IF(H88&gt;0,"Part-paid","Unpaid")))))))))</x:f>
      </x:c>
      <x:c r="L88" s="10"/>
      <x:c r="M88" s="42"/>
    </x:row>
    <x:row r="89" ht="23" customHeight="1">
      <x:c r="A89" s="19"/>
      <x:c r="B89" s="10"/>
      <x:c r="C89" s="10"/>
      <x:c r="D89" s="10"/>
      <x:c r="E89" s="10"/>
      <x:c r="F89" s="10"/>
      <x:c r="G89" s="14"/>
      <x:c r="H89" s="14"/>
      <x:c r="I89" s="20"/>
      <x:c r="J89" s="16" t="str">
        <x:f>IF(ISBLANK(G89),"",IF(AND(ISNUMBER(G89),OR(H89="",ISNUMBER(H89))),ROUND(G89-H89,2),""))</x:f>
      </x:c>
      <x:c r="K89" s="17" t="str">
        <x:f>IF(COUNTA(A89:I89)=0,"",IF(OR(A89="",B89="",C89="",D89="",ISBLANK(G89)),"Check entry",IF(OR(NOT(ISNUMBER(A89)),AND(B89&lt;&gt;"Income",B89&lt;&gt;"Expense"),NOT(ISNUMBER(G89)),G89&lt;0,AND(H89&lt;&gt;"",NOT(ISNUMBER(H89))),H89&lt;0,AND(I89&lt;&gt;"",NOT(ISNUMBER(I89)))),"Check entry",IF(OR(B89&lt;&gt;"Income",COUNTIFS(Masterlists!$A$6:$A$105,D89)&lt;&gt;1,E89="",COUNTIFS(Masterlists!$P$6:$P$105,E89)&lt;&gt;1,AND(M89&lt;&gt;"",COUNTIFS(Masterlists!$K$6:$K$105,M89)&lt;&gt;1)),"Check entry",IF(COUNTIFS($B$6:$B$205,B89,$C$6:$C$205,C89)&gt;1,"Duplicate ref",IF(J89&lt;0,"Overpaid",IF(J89=0,"Paid",IF(AND(I89&lt;&gt;"",I89&lt;TODAY()),"Overdue",IF(H89&gt;0,"Part-paid","Unpaid")))))))))</x:f>
      </x:c>
      <x:c r="L89" s="10"/>
      <x:c r="M89" s="42"/>
    </x:row>
    <x:row r="90" ht="23" customHeight="1">
      <x:c r="A90" s="19"/>
      <x:c r="B90" s="10"/>
      <x:c r="C90" s="10"/>
      <x:c r="D90" s="10"/>
      <x:c r="E90" s="10"/>
      <x:c r="F90" s="10"/>
      <x:c r="G90" s="14"/>
      <x:c r="H90" s="14"/>
      <x:c r="I90" s="20"/>
      <x:c r="J90" s="16" t="str">
        <x:f>IF(ISBLANK(G90),"",IF(AND(ISNUMBER(G90),OR(H90="",ISNUMBER(H90))),ROUND(G90-H90,2),""))</x:f>
      </x:c>
      <x:c r="K90" s="17" t="str">
        <x:f>IF(COUNTA(A90:I90)=0,"",IF(OR(A90="",B90="",C90="",D90="",ISBLANK(G90)),"Check entry",IF(OR(NOT(ISNUMBER(A90)),AND(B90&lt;&gt;"Income",B90&lt;&gt;"Expense"),NOT(ISNUMBER(G90)),G90&lt;0,AND(H90&lt;&gt;"",NOT(ISNUMBER(H90))),H90&lt;0,AND(I90&lt;&gt;"",NOT(ISNUMBER(I90)))),"Check entry",IF(OR(B90&lt;&gt;"Income",COUNTIFS(Masterlists!$A$6:$A$105,D90)&lt;&gt;1,E90="",COUNTIFS(Masterlists!$P$6:$P$105,E90)&lt;&gt;1,AND(M90&lt;&gt;"",COUNTIFS(Masterlists!$K$6:$K$105,M90)&lt;&gt;1)),"Check entry",IF(COUNTIFS($B$6:$B$205,B90,$C$6:$C$205,C90)&gt;1,"Duplicate ref",IF(J90&lt;0,"Overpaid",IF(J90=0,"Paid",IF(AND(I90&lt;&gt;"",I90&lt;TODAY()),"Overdue",IF(H90&gt;0,"Part-paid","Unpaid")))))))))</x:f>
      </x:c>
      <x:c r="L90" s="10"/>
      <x:c r="M90" s="42"/>
    </x:row>
    <x:row r="91" ht="23" customHeight="1">
      <x:c r="A91" s="19"/>
      <x:c r="B91" s="10"/>
      <x:c r="C91" s="10"/>
      <x:c r="D91" s="10"/>
      <x:c r="E91" s="10"/>
      <x:c r="F91" s="10"/>
      <x:c r="G91" s="14"/>
      <x:c r="H91" s="14"/>
      <x:c r="I91" s="20"/>
      <x:c r="J91" s="16" t="str">
        <x:f>IF(ISBLANK(G91),"",IF(AND(ISNUMBER(G91),OR(H91="",ISNUMBER(H91))),ROUND(G91-H91,2),""))</x:f>
      </x:c>
      <x:c r="K91" s="17" t="str">
        <x:f>IF(COUNTA(A91:I91)=0,"",IF(OR(A91="",B91="",C91="",D91="",ISBLANK(G91)),"Check entry",IF(OR(NOT(ISNUMBER(A91)),AND(B91&lt;&gt;"Income",B91&lt;&gt;"Expense"),NOT(ISNUMBER(G91)),G91&lt;0,AND(H91&lt;&gt;"",NOT(ISNUMBER(H91))),H91&lt;0,AND(I91&lt;&gt;"",NOT(ISNUMBER(I91)))),"Check entry",IF(OR(B91&lt;&gt;"Income",COUNTIFS(Masterlists!$A$6:$A$105,D91)&lt;&gt;1,E91="",COUNTIFS(Masterlists!$P$6:$P$105,E91)&lt;&gt;1,AND(M91&lt;&gt;"",COUNTIFS(Masterlists!$K$6:$K$105,M91)&lt;&gt;1)),"Check entry",IF(COUNTIFS($B$6:$B$205,B91,$C$6:$C$205,C91)&gt;1,"Duplicate ref",IF(J91&lt;0,"Overpaid",IF(J91=0,"Paid",IF(AND(I91&lt;&gt;"",I91&lt;TODAY()),"Overdue",IF(H91&gt;0,"Part-paid","Unpaid")))))))))</x:f>
      </x:c>
      <x:c r="L91" s="10"/>
      <x:c r="M91" s="42"/>
    </x:row>
    <x:row r="92" ht="23" customHeight="1">
      <x:c r="A92" s="19"/>
      <x:c r="B92" s="10"/>
      <x:c r="C92" s="10"/>
      <x:c r="D92" s="10"/>
      <x:c r="E92" s="10"/>
      <x:c r="F92" s="10"/>
      <x:c r="G92" s="14"/>
      <x:c r="H92" s="14"/>
      <x:c r="I92" s="20"/>
      <x:c r="J92" s="16" t="str">
        <x:f>IF(ISBLANK(G92),"",IF(AND(ISNUMBER(G92),OR(H92="",ISNUMBER(H92))),ROUND(G92-H92,2),""))</x:f>
      </x:c>
      <x:c r="K92" s="17" t="str">
        <x:f>IF(COUNTA(A92:I92)=0,"",IF(OR(A92="",B92="",C92="",D92="",ISBLANK(G92)),"Check entry",IF(OR(NOT(ISNUMBER(A92)),AND(B92&lt;&gt;"Income",B92&lt;&gt;"Expense"),NOT(ISNUMBER(G92)),G92&lt;0,AND(H92&lt;&gt;"",NOT(ISNUMBER(H92))),H92&lt;0,AND(I92&lt;&gt;"",NOT(ISNUMBER(I92)))),"Check entry",IF(OR(B92&lt;&gt;"Income",COUNTIFS(Masterlists!$A$6:$A$105,D92)&lt;&gt;1,E92="",COUNTIFS(Masterlists!$P$6:$P$105,E92)&lt;&gt;1,AND(M92&lt;&gt;"",COUNTIFS(Masterlists!$K$6:$K$105,M92)&lt;&gt;1)),"Check entry",IF(COUNTIFS($B$6:$B$205,B92,$C$6:$C$205,C92)&gt;1,"Duplicate ref",IF(J92&lt;0,"Overpaid",IF(J92=0,"Paid",IF(AND(I92&lt;&gt;"",I92&lt;TODAY()),"Overdue",IF(H92&gt;0,"Part-paid","Unpaid")))))))))</x:f>
      </x:c>
      <x:c r="L92" s="10"/>
      <x:c r="M92" s="42"/>
    </x:row>
    <x:row r="93" ht="23" customHeight="1">
      <x:c r="A93" s="19"/>
      <x:c r="B93" s="10"/>
      <x:c r="C93" s="10"/>
      <x:c r="D93" s="10"/>
      <x:c r="E93" s="10"/>
      <x:c r="F93" s="10"/>
      <x:c r="G93" s="14"/>
      <x:c r="H93" s="14"/>
      <x:c r="I93" s="20"/>
      <x:c r="J93" s="16" t="str">
        <x:f>IF(ISBLANK(G93),"",IF(AND(ISNUMBER(G93),OR(H93="",ISNUMBER(H93))),ROUND(G93-H93,2),""))</x:f>
      </x:c>
      <x:c r="K93" s="17" t="str">
        <x:f>IF(COUNTA(A93:I93)=0,"",IF(OR(A93="",B93="",C93="",D93="",ISBLANK(G93)),"Check entry",IF(OR(NOT(ISNUMBER(A93)),AND(B93&lt;&gt;"Income",B93&lt;&gt;"Expense"),NOT(ISNUMBER(G93)),G93&lt;0,AND(H93&lt;&gt;"",NOT(ISNUMBER(H93))),H93&lt;0,AND(I93&lt;&gt;"",NOT(ISNUMBER(I93)))),"Check entry",IF(OR(B93&lt;&gt;"Income",COUNTIFS(Masterlists!$A$6:$A$105,D93)&lt;&gt;1,E93="",COUNTIFS(Masterlists!$P$6:$P$105,E93)&lt;&gt;1,AND(M93&lt;&gt;"",COUNTIFS(Masterlists!$K$6:$K$105,M93)&lt;&gt;1)),"Check entry",IF(COUNTIFS($B$6:$B$205,B93,$C$6:$C$205,C93)&gt;1,"Duplicate ref",IF(J93&lt;0,"Overpaid",IF(J93=0,"Paid",IF(AND(I93&lt;&gt;"",I93&lt;TODAY()),"Overdue",IF(H93&gt;0,"Part-paid","Unpaid")))))))))</x:f>
      </x:c>
      <x:c r="L93" s="10"/>
      <x:c r="M93" s="42"/>
    </x:row>
    <x:row r="94" ht="23" customHeight="1">
      <x:c r="A94" s="19"/>
      <x:c r="B94" s="10"/>
      <x:c r="C94" s="10"/>
      <x:c r="D94" s="10"/>
      <x:c r="E94" s="10"/>
      <x:c r="F94" s="10"/>
      <x:c r="G94" s="14"/>
      <x:c r="H94" s="14"/>
      <x:c r="I94" s="20"/>
      <x:c r="J94" s="16" t="str">
        <x:f>IF(ISBLANK(G94),"",IF(AND(ISNUMBER(G94),OR(H94="",ISNUMBER(H94))),ROUND(G94-H94,2),""))</x:f>
      </x:c>
      <x:c r="K94" s="17" t="str">
        <x:f>IF(COUNTA(A94:I94)=0,"",IF(OR(A94="",B94="",C94="",D94="",ISBLANK(G94)),"Check entry",IF(OR(NOT(ISNUMBER(A94)),AND(B94&lt;&gt;"Income",B94&lt;&gt;"Expense"),NOT(ISNUMBER(G94)),G94&lt;0,AND(H94&lt;&gt;"",NOT(ISNUMBER(H94))),H94&lt;0,AND(I94&lt;&gt;"",NOT(ISNUMBER(I94)))),"Check entry",IF(OR(B94&lt;&gt;"Income",COUNTIFS(Masterlists!$A$6:$A$105,D94)&lt;&gt;1,E94="",COUNTIFS(Masterlists!$P$6:$P$105,E94)&lt;&gt;1,AND(M94&lt;&gt;"",COUNTIFS(Masterlists!$K$6:$K$105,M94)&lt;&gt;1)),"Check entry",IF(COUNTIFS($B$6:$B$205,B94,$C$6:$C$205,C94)&gt;1,"Duplicate ref",IF(J94&lt;0,"Overpaid",IF(J94=0,"Paid",IF(AND(I94&lt;&gt;"",I94&lt;TODAY()),"Overdue",IF(H94&gt;0,"Part-paid","Unpaid")))))))))</x:f>
      </x:c>
      <x:c r="L94" s="10"/>
      <x:c r="M94" s="42"/>
    </x:row>
    <x:row r="95" ht="23" customHeight="1">
      <x:c r="A95" s="19"/>
      <x:c r="B95" s="10"/>
      <x:c r="C95" s="10"/>
      <x:c r="D95" s="10"/>
      <x:c r="E95" s="10"/>
      <x:c r="F95" s="10"/>
      <x:c r="G95" s="14"/>
      <x:c r="H95" s="14"/>
      <x:c r="I95" s="20"/>
      <x:c r="J95" s="16" t="str">
        <x:f>IF(ISBLANK(G95),"",IF(AND(ISNUMBER(G95),OR(H95="",ISNUMBER(H95))),ROUND(G95-H95,2),""))</x:f>
      </x:c>
      <x:c r="K95" s="17" t="str">
        <x:f>IF(COUNTA(A95:I95)=0,"",IF(OR(A95="",B95="",C95="",D95="",ISBLANK(G95)),"Check entry",IF(OR(NOT(ISNUMBER(A95)),AND(B95&lt;&gt;"Income",B95&lt;&gt;"Expense"),NOT(ISNUMBER(G95)),G95&lt;0,AND(H95&lt;&gt;"",NOT(ISNUMBER(H95))),H95&lt;0,AND(I95&lt;&gt;"",NOT(ISNUMBER(I95)))),"Check entry",IF(OR(B95&lt;&gt;"Income",COUNTIFS(Masterlists!$A$6:$A$105,D95)&lt;&gt;1,E95="",COUNTIFS(Masterlists!$P$6:$P$105,E95)&lt;&gt;1,AND(M95&lt;&gt;"",COUNTIFS(Masterlists!$K$6:$K$105,M95)&lt;&gt;1)),"Check entry",IF(COUNTIFS($B$6:$B$205,B95,$C$6:$C$205,C95)&gt;1,"Duplicate ref",IF(J95&lt;0,"Overpaid",IF(J95=0,"Paid",IF(AND(I95&lt;&gt;"",I95&lt;TODAY()),"Overdue",IF(H95&gt;0,"Part-paid","Unpaid")))))))))</x:f>
      </x:c>
      <x:c r="L95" s="10"/>
      <x:c r="M95" s="42"/>
    </x:row>
    <x:row r="96" ht="23" customHeight="1">
      <x:c r="A96" s="19"/>
      <x:c r="B96" s="10"/>
      <x:c r="C96" s="10"/>
      <x:c r="D96" s="10"/>
      <x:c r="E96" s="10"/>
      <x:c r="F96" s="10"/>
      <x:c r="G96" s="14"/>
      <x:c r="H96" s="14"/>
      <x:c r="I96" s="20"/>
      <x:c r="J96" s="16" t="str">
        <x:f>IF(ISBLANK(G96),"",IF(AND(ISNUMBER(G96),OR(H96="",ISNUMBER(H96))),ROUND(G96-H96,2),""))</x:f>
      </x:c>
      <x:c r="K96" s="17" t="str">
        <x:f>IF(COUNTA(A96:I96)=0,"",IF(OR(A96="",B96="",C96="",D96="",ISBLANK(G96)),"Check entry",IF(OR(NOT(ISNUMBER(A96)),AND(B96&lt;&gt;"Income",B96&lt;&gt;"Expense"),NOT(ISNUMBER(G96)),G96&lt;0,AND(H96&lt;&gt;"",NOT(ISNUMBER(H96))),H96&lt;0,AND(I96&lt;&gt;"",NOT(ISNUMBER(I96)))),"Check entry",IF(OR(B96&lt;&gt;"Income",COUNTIFS(Masterlists!$A$6:$A$105,D96)&lt;&gt;1,E96="",COUNTIFS(Masterlists!$P$6:$P$105,E96)&lt;&gt;1,AND(M96&lt;&gt;"",COUNTIFS(Masterlists!$K$6:$K$105,M96)&lt;&gt;1)),"Check entry",IF(COUNTIFS($B$6:$B$205,B96,$C$6:$C$205,C96)&gt;1,"Duplicate ref",IF(J96&lt;0,"Overpaid",IF(J96=0,"Paid",IF(AND(I96&lt;&gt;"",I96&lt;TODAY()),"Overdue",IF(H96&gt;0,"Part-paid","Unpaid")))))))))</x:f>
      </x:c>
      <x:c r="L96" s="10"/>
      <x:c r="M96" s="42"/>
    </x:row>
    <x:row r="97" ht="23" customHeight="1">
      <x:c r="A97" s="19"/>
      <x:c r="B97" s="10"/>
      <x:c r="C97" s="10"/>
      <x:c r="D97" s="10"/>
      <x:c r="E97" s="10"/>
      <x:c r="F97" s="10"/>
      <x:c r="G97" s="14"/>
      <x:c r="H97" s="14"/>
      <x:c r="I97" s="20"/>
      <x:c r="J97" s="16" t="str">
        <x:f>IF(ISBLANK(G97),"",IF(AND(ISNUMBER(G97),OR(H97="",ISNUMBER(H97))),ROUND(G97-H97,2),""))</x:f>
      </x:c>
      <x:c r="K97" s="17" t="str">
        <x:f>IF(COUNTA(A97:I97)=0,"",IF(OR(A97="",B97="",C97="",D97="",ISBLANK(G97)),"Check entry",IF(OR(NOT(ISNUMBER(A97)),AND(B97&lt;&gt;"Income",B97&lt;&gt;"Expense"),NOT(ISNUMBER(G97)),G97&lt;0,AND(H97&lt;&gt;"",NOT(ISNUMBER(H97))),H97&lt;0,AND(I97&lt;&gt;"",NOT(ISNUMBER(I97)))),"Check entry",IF(OR(B97&lt;&gt;"Income",COUNTIFS(Masterlists!$A$6:$A$105,D97)&lt;&gt;1,E97="",COUNTIFS(Masterlists!$P$6:$P$105,E97)&lt;&gt;1,AND(M97&lt;&gt;"",COUNTIFS(Masterlists!$K$6:$K$105,M97)&lt;&gt;1)),"Check entry",IF(COUNTIFS($B$6:$B$205,B97,$C$6:$C$205,C97)&gt;1,"Duplicate ref",IF(J97&lt;0,"Overpaid",IF(J97=0,"Paid",IF(AND(I97&lt;&gt;"",I97&lt;TODAY()),"Overdue",IF(H97&gt;0,"Part-paid","Unpaid")))))))))</x:f>
      </x:c>
      <x:c r="L97" s="10"/>
      <x:c r="M97" s="42"/>
    </x:row>
    <x:row r="98" ht="23" customHeight="1">
      <x:c r="A98" s="19"/>
      <x:c r="B98" s="10"/>
      <x:c r="C98" s="10"/>
      <x:c r="D98" s="10"/>
      <x:c r="E98" s="10"/>
      <x:c r="F98" s="10"/>
      <x:c r="G98" s="14"/>
      <x:c r="H98" s="14"/>
      <x:c r="I98" s="20"/>
      <x:c r="J98" s="16" t="str">
        <x:f>IF(ISBLANK(G98),"",IF(AND(ISNUMBER(G98),OR(H98="",ISNUMBER(H98))),ROUND(G98-H98,2),""))</x:f>
      </x:c>
      <x:c r="K98" s="17" t="str">
        <x:f>IF(COUNTA(A98:I98)=0,"",IF(OR(A98="",B98="",C98="",D98="",ISBLANK(G98)),"Check entry",IF(OR(NOT(ISNUMBER(A98)),AND(B98&lt;&gt;"Income",B98&lt;&gt;"Expense"),NOT(ISNUMBER(G98)),G98&lt;0,AND(H98&lt;&gt;"",NOT(ISNUMBER(H98))),H98&lt;0,AND(I98&lt;&gt;"",NOT(ISNUMBER(I98)))),"Check entry",IF(OR(B98&lt;&gt;"Income",COUNTIFS(Masterlists!$A$6:$A$105,D98)&lt;&gt;1,E98="",COUNTIFS(Masterlists!$P$6:$P$105,E98)&lt;&gt;1,AND(M98&lt;&gt;"",COUNTIFS(Masterlists!$K$6:$K$105,M98)&lt;&gt;1)),"Check entry",IF(COUNTIFS($B$6:$B$205,B98,$C$6:$C$205,C98)&gt;1,"Duplicate ref",IF(J98&lt;0,"Overpaid",IF(J98=0,"Paid",IF(AND(I98&lt;&gt;"",I98&lt;TODAY()),"Overdue",IF(H98&gt;0,"Part-paid","Unpaid")))))))))</x:f>
      </x:c>
      <x:c r="L98" s="10"/>
      <x:c r="M98" s="42"/>
    </x:row>
    <x:row r="99" ht="23" customHeight="1">
      <x:c r="A99" s="19"/>
      <x:c r="B99" s="10"/>
      <x:c r="C99" s="10"/>
      <x:c r="D99" s="10"/>
      <x:c r="E99" s="10"/>
      <x:c r="F99" s="10"/>
      <x:c r="G99" s="14"/>
      <x:c r="H99" s="14"/>
      <x:c r="I99" s="20"/>
      <x:c r="J99" s="16" t="str">
        <x:f>IF(ISBLANK(G99),"",IF(AND(ISNUMBER(G99),OR(H99="",ISNUMBER(H99))),ROUND(G99-H99,2),""))</x:f>
      </x:c>
      <x:c r="K99" s="17" t="str">
        <x:f>IF(COUNTA(A99:I99)=0,"",IF(OR(A99="",B99="",C99="",D99="",ISBLANK(G99)),"Check entry",IF(OR(NOT(ISNUMBER(A99)),AND(B99&lt;&gt;"Income",B99&lt;&gt;"Expense"),NOT(ISNUMBER(G99)),G99&lt;0,AND(H99&lt;&gt;"",NOT(ISNUMBER(H99))),H99&lt;0,AND(I99&lt;&gt;"",NOT(ISNUMBER(I99)))),"Check entry",IF(OR(B99&lt;&gt;"Income",COUNTIFS(Masterlists!$A$6:$A$105,D99)&lt;&gt;1,E99="",COUNTIFS(Masterlists!$P$6:$P$105,E99)&lt;&gt;1,AND(M99&lt;&gt;"",COUNTIFS(Masterlists!$K$6:$K$105,M99)&lt;&gt;1)),"Check entry",IF(COUNTIFS($B$6:$B$205,B99,$C$6:$C$205,C99)&gt;1,"Duplicate ref",IF(J99&lt;0,"Overpaid",IF(J99=0,"Paid",IF(AND(I99&lt;&gt;"",I99&lt;TODAY()),"Overdue",IF(H99&gt;0,"Part-paid","Unpaid")))))))))</x:f>
      </x:c>
      <x:c r="L99" s="10"/>
      <x:c r="M99" s="42"/>
    </x:row>
    <x:row r="100" ht="23" customHeight="1">
      <x:c r="A100" s="19"/>
      <x:c r="B100" s="10"/>
      <x:c r="C100" s="10"/>
      <x:c r="D100" s="10"/>
      <x:c r="E100" s="10"/>
      <x:c r="F100" s="10"/>
      <x:c r="G100" s="14"/>
      <x:c r="H100" s="14"/>
      <x:c r="I100" s="20"/>
      <x:c r="J100" s="16" t="str">
        <x:f>IF(ISBLANK(G100),"",IF(AND(ISNUMBER(G100),OR(H100="",ISNUMBER(H100))),ROUND(G100-H100,2),""))</x:f>
      </x:c>
      <x:c r="K100" s="17" t="str">
        <x:f>IF(COUNTA(A100:I100)=0,"",IF(OR(A100="",B100="",C100="",D100="",ISBLANK(G100)),"Check entry",IF(OR(NOT(ISNUMBER(A100)),AND(B100&lt;&gt;"Income",B100&lt;&gt;"Expense"),NOT(ISNUMBER(G100)),G100&lt;0,AND(H100&lt;&gt;"",NOT(ISNUMBER(H100))),H100&lt;0,AND(I100&lt;&gt;"",NOT(ISNUMBER(I100)))),"Check entry",IF(OR(B100&lt;&gt;"Income",COUNTIFS(Masterlists!$A$6:$A$105,D100)&lt;&gt;1,E100="",COUNTIFS(Masterlists!$P$6:$P$105,E100)&lt;&gt;1,AND(M100&lt;&gt;"",COUNTIFS(Masterlists!$K$6:$K$105,M100)&lt;&gt;1)),"Check entry",IF(COUNTIFS($B$6:$B$205,B100,$C$6:$C$205,C100)&gt;1,"Duplicate ref",IF(J100&lt;0,"Overpaid",IF(J100=0,"Paid",IF(AND(I100&lt;&gt;"",I100&lt;TODAY()),"Overdue",IF(H100&gt;0,"Part-paid","Unpaid")))))))))</x:f>
      </x:c>
      <x:c r="L100" s="10"/>
      <x:c r="M100" s="42"/>
    </x:row>
    <x:row r="101" ht="23" customHeight="1">
      <x:c r="A101" s="19"/>
      <x:c r="B101" s="10"/>
      <x:c r="C101" s="10"/>
      <x:c r="D101" s="10"/>
      <x:c r="E101" s="10"/>
      <x:c r="F101" s="10"/>
      <x:c r="G101" s="14"/>
      <x:c r="H101" s="14"/>
      <x:c r="I101" s="20"/>
      <x:c r="J101" s="16" t="str">
        <x:f>IF(ISBLANK(G101),"",IF(AND(ISNUMBER(G101),OR(H101="",ISNUMBER(H101))),ROUND(G101-H101,2),""))</x:f>
      </x:c>
      <x:c r="K101" s="17" t="str">
        <x:f>IF(COUNTA(A101:I101)=0,"",IF(OR(A101="",B101="",C101="",D101="",ISBLANK(G101)),"Check entry",IF(OR(NOT(ISNUMBER(A101)),AND(B101&lt;&gt;"Income",B101&lt;&gt;"Expense"),NOT(ISNUMBER(G101)),G101&lt;0,AND(H101&lt;&gt;"",NOT(ISNUMBER(H101))),H101&lt;0,AND(I101&lt;&gt;"",NOT(ISNUMBER(I101)))),"Check entry",IF(OR(B101&lt;&gt;"Income",COUNTIFS(Masterlists!$A$6:$A$105,D101)&lt;&gt;1,E101="",COUNTIFS(Masterlists!$P$6:$P$105,E101)&lt;&gt;1,AND(M101&lt;&gt;"",COUNTIFS(Masterlists!$K$6:$K$105,M101)&lt;&gt;1)),"Check entry",IF(COUNTIFS($B$6:$B$205,B101,$C$6:$C$205,C101)&gt;1,"Duplicate ref",IF(J101&lt;0,"Overpaid",IF(J101=0,"Paid",IF(AND(I101&lt;&gt;"",I101&lt;TODAY()),"Overdue",IF(H101&gt;0,"Part-paid","Unpaid")))))))))</x:f>
      </x:c>
      <x:c r="L101" s="10"/>
      <x:c r="M101" s="42"/>
    </x:row>
    <x:row r="102" ht="23" customHeight="1">
      <x:c r="A102" s="19"/>
      <x:c r="B102" s="10"/>
      <x:c r="C102" s="10"/>
      <x:c r="D102" s="10"/>
      <x:c r="E102" s="10"/>
      <x:c r="F102" s="10"/>
      <x:c r="G102" s="14"/>
      <x:c r="H102" s="14"/>
      <x:c r="I102" s="20"/>
      <x:c r="J102" s="16" t="str">
        <x:f>IF(ISBLANK(G102),"",IF(AND(ISNUMBER(G102),OR(H102="",ISNUMBER(H102))),ROUND(G102-H102,2),""))</x:f>
      </x:c>
      <x:c r="K102" s="17" t="str">
        <x:f>IF(COUNTA(A102:I102)=0,"",IF(OR(A102="",B102="",C102="",D102="",ISBLANK(G102)),"Check entry",IF(OR(NOT(ISNUMBER(A102)),AND(B102&lt;&gt;"Income",B102&lt;&gt;"Expense"),NOT(ISNUMBER(G102)),G102&lt;0,AND(H102&lt;&gt;"",NOT(ISNUMBER(H102))),H102&lt;0,AND(I102&lt;&gt;"",NOT(ISNUMBER(I102)))),"Check entry",IF(OR(B102&lt;&gt;"Income",COUNTIFS(Masterlists!$A$6:$A$105,D102)&lt;&gt;1,E102="",COUNTIFS(Masterlists!$P$6:$P$105,E102)&lt;&gt;1,AND(M102&lt;&gt;"",COUNTIFS(Masterlists!$K$6:$K$105,M102)&lt;&gt;1)),"Check entry",IF(COUNTIFS($B$6:$B$205,B102,$C$6:$C$205,C102)&gt;1,"Duplicate ref",IF(J102&lt;0,"Overpaid",IF(J102=0,"Paid",IF(AND(I102&lt;&gt;"",I102&lt;TODAY()),"Overdue",IF(H102&gt;0,"Part-paid","Unpaid")))))))))</x:f>
      </x:c>
      <x:c r="L102" s="10"/>
      <x:c r="M102" s="42"/>
    </x:row>
    <x:row r="103" ht="23" customHeight="1">
      <x:c r="A103" s="19"/>
      <x:c r="B103" s="10"/>
      <x:c r="C103" s="10"/>
      <x:c r="D103" s="10"/>
      <x:c r="E103" s="10"/>
      <x:c r="F103" s="10"/>
      <x:c r="G103" s="14"/>
      <x:c r="H103" s="14"/>
      <x:c r="I103" s="20"/>
      <x:c r="J103" s="16" t="str">
        <x:f>IF(ISBLANK(G103),"",IF(AND(ISNUMBER(G103),OR(H103="",ISNUMBER(H103))),ROUND(G103-H103,2),""))</x:f>
      </x:c>
      <x:c r="K103" s="17" t="str">
        <x:f>IF(COUNTA(A103:I103)=0,"",IF(OR(A103="",B103="",C103="",D103="",ISBLANK(G103)),"Check entry",IF(OR(NOT(ISNUMBER(A103)),AND(B103&lt;&gt;"Income",B103&lt;&gt;"Expense"),NOT(ISNUMBER(G103)),G103&lt;0,AND(H103&lt;&gt;"",NOT(ISNUMBER(H103))),H103&lt;0,AND(I103&lt;&gt;"",NOT(ISNUMBER(I103)))),"Check entry",IF(OR(B103&lt;&gt;"Income",COUNTIFS(Masterlists!$A$6:$A$105,D103)&lt;&gt;1,E103="",COUNTIFS(Masterlists!$P$6:$P$105,E103)&lt;&gt;1,AND(M103&lt;&gt;"",COUNTIFS(Masterlists!$K$6:$K$105,M103)&lt;&gt;1)),"Check entry",IF(COUNTIFS($B$6:$B$205,B103,$C$6:$C$205,C103)&gt;1,"Duplicate ref",IF(J103&lt;0,"Overpaid",IF(J103=0,"Paid",IF(AND(I103&lt;&gt;"",I103&lt;TODAY()),"Overdue",IF(H103&gt;0,"Part-paid","Unpaid")))))))))</x:f>
      </x:c>
      <x:c r="L103" s="10"/>
      <x:c r="M103" s="42"/>
    </x:row>
    <x:row r="104" ht="23" customHeight="1">
      <x:c r="A104" s="19"/>
      <x:c r="B104" s="10"/>
      <x:c r="C104" s="10"/>
      <x:c r="D104" s="10"/>
      <x:c r="E104" s="10"/>
      <x:c r="F104" s="10"/>
      <x:c r="G104" s="14"/>
      <x:c r="H104" s="14"/>
      <x:c r="I104" s="20"/>
      <x:c r="J104" s="16" t="str">
        <x:f>IF(ISBLANK(G104),"",IF(AND(ISNUMBER(G104),OR(H104="",ISNUMBER(H104))),ROUND(G104-H104,2),""))</x:f>
      </x:c>
      <x:c r="K104" s="17" t="str">
        <x:f>IF(COUNTA(A104:I104)=0,"",IF(OR(A104="",B104="",C104="",D104="",ISBLANK(G104)),"Check entry",IF(OR(NOT(ISNUMBER(A104)),AND(B104&lt;&gt;"Income",B104&lt;&gt;"Expense"),NOT(ISNUMBER(G104)),G104&lt;0,AND(H104&lt;&gt;"",NOT(ISNUMBER(H104))),H104&lt;0,AND(I104&lt;&gt;"",NOT(ISNUMBER(I104)))),"Check entry",IF(OR(B104&lt;&gt;"Income",COUNTIFS(Masterlists!$A$6:$A$105,D104)&lt;&gt;1,E104="",COUNTIFS(Masterlists!$P$6:$P$105,E104)&lt;&gt;1,AND(M104&lt;&gt;"",COUNTIFS(Masterlists!$K$6:$K$105,M104)&lt;&gt;1)),"Check entry",IF(COUNTIFS($B$6:$B$205,B104,$C$6:$C$205,C104)&gt;1,"Duplicate ref",IF(J104&lt;0,"Overpaid",IF(J104=0,"Paid",IF(AND(I104&lt;&gt;"",I104&lt;TODAY()),"Overdue",IF(H104&gt;0,"Part-paid","Unpaid")))))))))</x:f>
      </x:c>
      <x:c r="L104" s="10"/>
      <x:c r="M104" s="42"/>
    </x:row>
    <x:row r="105" ht="23" customHeight="1">
      <x:c r="A105" s="19"/>
      <x:c r="B105" s="10"/>
      <x:c r="C105" s="10"/>
      <x:c r="D105" s="10"/>
      <x:c r="E105" s="10"/>
      <x:c r="F105" s="10"/>
      <x:c r="G105" s="14"/>
      <x:c r="H105" s="14"/>
      <x:c r="I105" s="20"/>
      <x:c r="J105" s="16" t="str">
        <x:f>IF(ISBLANK(G105),"",IF(AND(ISNUMBER(G105),OR(H105="",ISNUMBER(H105))),ROUND(G105-H105,2),""))</x:f>
      </x:c>
      <x:c r="K105" s="17" t="str">
        <x:f>IF(COUNTA(A105:I105)=0,"",IF(OR(A105="",B105="",C105="",D105="",ISBLANK(G105)),"Check entry",IF(OR(NOT(ISNUMBER(A105)),AND(B105&lt;&gt;"Income",B105&lt;&gt;"Expense"),NOT(ISNUMBER(G105)),G105&lt;0,AND(H105&lt;&gt;"",NOT(ISNUMBER(H105))),H105&lt;0,AND(I105&lt;&gt;"",NOT(ISNUMBER(I105)))),"Check entry",IF(OR(B105&lt;&gt;"Income",COUNTIFS(Masterlists!$A$6:$A$105,D105)&lt;&gt;1,E105="",COUNTIFS(Masterlists!$P$6:$P$105,E105)&lt;&gt;1,AND(M105&lt;&gt;"",COUNTIFS(Masterlists!$K$6:$K$105,M105)&lt;&gt;1)),"Check entry",IF(COUNTIFS($B$6:$B$205,B105,$C$6:$C$205,C105)&gt;1,"Duplicate ref",IF(J105&lt;0,"Overpaid",IF(J105=0,"Paid",IF(AND(I105&lt;&gt;"",I105&lt;TODAY()),"Overdue",IF(H105&gt;0,"Part-paid","Unpaid")))))))))</x:f>
      </x:c>
      <x:c r="L105" s="10"/>
      <x:c r="M105" s="42"/>
    </x:row>
    <x:row r="106" ht="23" customHeight="1">
      <x:c r="A106" s="19"/>
      <x:c r="B106" s="10"/>
      <x:c r="C106" s="10"/>
      <x:c r="D106" s="10"/>
      <x:c r="E106" s="10"/>
      <x:c r="F106" s="10"/>
      <x:c r="G106" s="14"/>
      <x:c r="H106" s="14"/>
      <x:c r="I106" s="20"/>
      <x:c r="J106" s="16" t="str">
        <x:f>IF(ISBLANK(G106),"",IF(AND(ISNUMBER(G106),OR(H106="",ISNUMBER(H106))),ROUND(G106-H106,2),""))</x:f>
      </x:c>
      <x:c r="K106" s="17" t="str">
        <x:f>IF(COUNTA(A106:I106)=0,"",IF(OR(A106="",B106="",C106="",D106="",ISBLANK(G106)),"Check entry",IF(OR(NOT(ISNUMBER(A106)),AND(B106&lt;&gt;"Income",B106&lt;&gt;"Expense"),NOT(ISNUMBER(G106)),G106&lt;0,AND(H106&lt;&gt;"",NOT(ISNUMBER(H106))),H106&lt;0,AND(I106&lt;&gt;"",NOT(ISNUMBER(I106)))),"Check entry",IF(OR(B106&lt;&gt;"Income",COUNTIFS(Masterlists!$A$6:$A$105,D106)&lt;&gt;1,E106="",COUNTIFS(Masterlists!$P$6:$P$105,E106)&lt;&gt;1,AND(M106&lt;&gt;"",COUNTIFS(Masterlists!$K$6:$K$105,M106)&lt;&gt;1)),"Check entry",IF(COUNTIFS($B$6:$B$205,B106,$C$6:$C$205,C106)&gt;1,"Duplicate ref",IF(J106&lt;0,"Overpaid",IF(J106=0,"Paid",IF(AND(I106&lt;&gt;"",I106&lt;TODAY()),"Overdue",IF(H106&gt;0,"Part-paid","Unpaid")))))))))</x:f>
      </x:c>
      <x:c r="L106" s="10"/>
      <x:c r="M106" s="42"/>
    </x:row>
    <x:row r="107" ht="23" customHeight="1">
      <x:c r="A107" s="19"/>
      <x:c r="B107" s="10"/>
      <x:c r="C107" s="10"/>
      <x:c r="D107" s="10"/>
      <x:c r="E107" s="10"/>
      <x:c r="F107" s="10"/>
      <x:c r="G107" s="14"/>
      <x:c r="H107" s="14"/>
      <x:c r="I107" s="20"/>
      <x:c r="J107" s="16" t="str">
        <x:f>IF(ISBLANK(G107),"",IF(AND(ISNUMBER(G107),OR(H107="",ISNUMBER(H107))),ROUND(G107-H107,2),""))</x:f>
      </x:c>
      <x:c r="K107" s="17" t="str">
        <x:f>IF(COUNTA(A107:I107)=0,"",IF(OR(A107="",B107="",C107="",D107="",ISBLANK(G107)),"Check entry",IF(OR(NOT(ISNUMBER(A107)),AND(B107&lt;&gt;"Income",B107&lt;&gt;"Expense"),NOT(ISNUMBER(G107)),G107&lt;0,AND(H107&lt;&gt;"",NOT(ISNUMBER(H107))),H107&lt;0,AND(I107&lt;&gt;"",NOT(ISNUMBER(I107)))),"Check entry",IF(OR(B107&lt;&gt;"Income",COUNTIFS(Masterlists!$A$6:$A$105,D107)&lt;&gt;1,E107="",COUNTIFS(Masterlists!$P$6:$P$105,E107)&lt;&gt;1,AND(M107&lt;&gt;"",COUNTIFS(Masterlists!$K$6:$K$105,M107)&lt;&gt;1)),"Check entry",IF(COUNTIFS($B$6:$B$205,B107,$C$6:$C$205,C107)&gt;1,"Duplicate ref",IF(J107&lt;0,"Overpaid",IF(J107=0,"Paid",IF(AND(I107&lt;&gt;"",I107&lt;TODAY()),"Overdue",IF(H107&gt;0,"Part-paid","Unpaid")))))))))</x:f>
      </x:c>
      <x:c r="L107" s="10"/>
      <x:c r="M107" s="42"/>
    </x:row>
    <x:row r="108" ht="23" customHeight="1">
      <x:c r="A108" s="19"/>
      <x:c r="B108" s="10"/>
      <x:c r="C108" s="10"/>
      <x:c r="D108" s="10"/>
      <x:c r="E108" s="10"/>
      <x:c r="F108" s="10"/>
      <x:c r="G108" s="14"/>
      <x:c r="H108" s="14"/>
      <x:c r="I108" s="20"/>
      <x:c r="J108" s="16" t="str">
        <x:f>IF(ISBLANK(G108),"",IF(AND(ISNUMBER(G108),OR(H108="",ISNUMBER(H108))),ROUND(G108-H108,2),""))</x:f>
      </x:c>
      <x:c r="K108" s="17" t="str">
        <x:f>IF(COUNTA(A108:I108)=0,"",IF(OR(A108="",B108="",C108="",D108="",ISBLANK(G108)),"Check entry",IF(OR(NOT(ISNUMBER(A108)),AND(B108&lt;&gt;"Income",B108&lt;&gt;"Expense"),NOT(ISNUMBER(G108)),G108&lt;0,AND(H108&lt;&gt;"",NOT(ISNUMBER(H108))),H108&lt;0,AND(I108&lt;&gt;"",NOT(ISNUMBER(I108)))),"Check entry",IF(OR(B108&lt;&gt;"Income",COUNTIFS(Masterlists!$A$6:$A$105,D108)&lt;&gt;1,E108="",COUNTIFS(Masterlists!$P$6:$P$105,E108)&lt;&gt;1,AND(M108&lt;&gt;"",COUNTIFS(Masterlists!$K$6:$K$105,M108)&lt;&gt;1)),"Check entry",IF(COUNTIFS($B$6:$B$205,B108,$C$6:$C$205,C108)&gt;1,"Duplicate ref",IF(J108&lt;0,"Overpaid",IF(J108=0,"Paid",IF(AND(I108&lt;&gt;"",I108&lt;TODAY()),"Overdue",IF(H108&gt;0,"Part-paid","Unpaid")))))))))</x:f>
      </x:c>
      <x:c r="L108" s="10"/>
      <x:c r="M108" s="42"/>
    </x:row>
    <x:row r="109" ht="23" customHeight="1">
      <x:c r="A109" s="19"/>
      <x:c r="B109" s="10"/>
      <x:c r="C109" s="10"/>
      <x:c r="D109" s="10"/>
      <x:c r="E109" s="10"/>
      <x:c r="F109" s="10"/>
      <x:c r="G109" s="14"/>
      <x:c r="H109" s="14"/>
      <x:c r="I109" s="20"/>
      <x:c r="J109" s="16" t="str">
        <x:f>IF(ISBLANK(G109),"",IF(AND(ISNUMBER(G109),OR(H109="",ISNUMBER(H109))),ROUND(G109-H109,2),""))</x:f>
      </x:c>
      <x:c r="K109" s="17" t="str">
        <x:f>IF(COUNTA(A109:I109)=0,"",IF(OR(A109="",B109="",C109="",D109="",ISBLANK(G109)),"Check entry",IF(OR(NOT(ISNUMBER(A109)),AND(B109&lt;&gt;"Income",B109&lt;&gt;"Expense"),NOT(ISNUMBER(G109)),G109&lt;0,AND(H109&lt;&gt;"",NOT(ISNUMBER(H109))),H109&lt;0,AND(I109&lt;&gt;"",NOT(ISNUMBER(I109)))),"Check entry",IF(OR(B109&lt;&gt;"Income",COUNTIFS(Masterlists!$A$6:$A$105,D109)&lt;&gt;1,E109="",COUNTIFS(Masterlists!$P$6:$P$105,E109)&lt;&gt;1,AND(M109&lt;&gt;"",COUNTIFS(Masterlists!$K$6:$K$105,M109)&lt;&gt;1)),"Check entry",IF(COUNTIFS($B$6:$B$205,B109,$C$6:$C$205,C109)&gt;1,"Duplicate ref",IF(J109&lt;0,"Overpaid",IF(J109=0,"Paid",IF(AND(I109&lt;&gt;"",I109&lt;TODAY()),"Overdue",IF(H109&gt;0,"Part-paid","Unpaid")))))))))</x:f>
      </x:c>
      <x:c r="L109" s="10"/>
      <x:c r="M109" s="42"/>
    </x:row>
    <x:row r="110" ht="23" customHeight="1">
      <x:c r="A110" s="19"/>
      <x:c r="B110" s="10"/>
      <x:c r="C110" s="10"/>
      <x:c r="D110" s="10"/>
      <x:c r="E110" s="10"/>
      <x:c r="F110" s="10"/>
      <x:c r="G110" s="14"/>
      <x:c r="H110" s="14"/>
      <x:c r="I110" s="20"/>
      <x:c r="J110" s="16" t="str">
        <x:f>IF(ISBLANK(G110),"",IF(AND(ISNUMBER(G110),OR(H110="",ISNUMBER(H110))),ROUND(G110-H110,2),""))</x:f>
      </x:c>
      <x:c r="K110" s="17" t="str">
        <x:f>IF(COUNTA(A110:I110)=0,"",IF(OR(A110="",B110="",C110="",D110="",ISBLANK(G110)),"Check entry",IF(OR(NOT(ISNUMBER(A110)),AND(B110&lt;&gt;"Income",B110&lt;&gt;"Expense"),NOT(ISNUMBER(G110)),G110&lt;0,AND(H110&lt;&gt;"",NOT(ISNUMBER(H110))),H110&lt;0,AND(I110&lt;&gt;"",NOT(ISNUMBER(I110)))),"Check entry",IF(OR(B110&lt;&gt;"Income",COUNTIFS(Masterlists!$A$6:$A$105,D110)&lt;&gt;1,E110="",COUNTIFS(Masterlists!$P$6:$P$105,E110)&lt;&gt;1,AND(M110&lt;&gt;"",COUNTIFS(Masterlists!$K$6:$K$105,M110)&lt;&gt;1)),"Check entry",IF(COUNTIFS($B$6:$B$205,B110,$C$6:$C$205,C110)&gt;1,"Duplicate ref",IF(J110&lt;0,"Overpaid",IF(J110=0,"Paid",IF(AND(I110&lt;&gt;"",I110&lt;TODAY()),"Overdue",IF(H110&gt;0,"Part-paid","Unpaid")))))))))</x:f>
      </x:c>
      <x:c r="L110" s="10"/>
      <x:c r="M110" s="42"/>
    </x:row>
    <x:row r="111" ht="23" customHeight="1">
      <x:c r="A111" s="19"/>
      <x:c r="B111" s="10"/>
      <x:c r="C111" s="10"/>
      <x:c r="D111" s="10"/>
      <x:c r="E111" s="10"/>
      <x:c r="F111" s="10"/>
      <x:c r="G111" s="14"/>
      <x:c r="H111" s="14"/>
      <x:c r="I111" s="20"/>
      <x:c r="J111" s="16" t="str">
        <x:f>IF(ISBLANK(G111),"",IF(AND(ISNUMBER(G111),OR(H111="",ISNUMBER(H111))),ROUND(G111-H111,2),""))</x:f>
      </x:c>
      <x:c r="K111" s="17" t="str">
        <x:f>IF(COUNTA(A111:I111)=0,"",IF(OR(A111="",B111="",C111="",D111="",ISBLANK(G111)),"Check entry",IF(OR(NOT(ISNUMBER(A111)),AND(B111&lt;&gt;"Income",B111&lt;&gt;"Expense"),NOT(ISNUMBER(G111)),G111&lt;0,AND(H111&lt;&gt;"",NOT(ISNUMBER(H111))),H111&lt;0,AND(I111&lt;&gt;"",NOT(ISNUMBER(I111)))),"Check entry",IF(OR(B111&lt;&gt;"Income",COUNTIFS(Masterlists!$A$6:$A$105,D111)&lt;&gt;1,E111="",COUNTIFS(Masterlists!$P$6:$P$105,E111)&lt;&gt;1,AND(M111&lt;&gt;"",COUNTIFS(Masterlists!$K$6:$K$105,M111)&lt;&gt;1)),"Check entry",IF(COUNTIFS($B$6:$B$205,B111,$C$6:$C$205,C111)&gt;1,"Duplicate ref",IF(J111&lt;0,"Overpaid",IF(J111=0,"Paid",IF(AND(I111&lt;&gt;"",I111&lt;TODAY()),"Overdue",IF(H111&gt;0,"Part-paid","Unpaid")))))))))</x:f>
      </x:c>
      <x:c r="L111" s="10"/>
      <x:c r="M111" s="42"/>
    </x:row>
    <x:row r="112" ht="23" customHeight="1">
      <x:c r="A112" s="19"/>
      <x:c r="B112" s="10"/>
      <x:c r="C112" s="10"/>
      <x:c r="D112" s="10"/>
      <x:c r="E112" s="10"/>
      <x:c r="F112" s="10"/>
      <x:c r="G112" s="14"/>
      <x:c r="H112" s="14"/>
      <x:c r="I112" s="20"/>
      <x:c r="J112" s="16" t="str">
        <x:f>IF(ISBLANK(G112),"",IF(AND(ISNUMBER(G112),OR(H112="",ISNUMBER(H112))),ROUND(G112-H112,2),""))</x:f>
      </x:c>
      <x:c r="K112" s="17" t="str">
        <x:f>IF(COUNTA(A112:I112)=0,"",IF(OR(A112="",B112="",C112="",D112="",ISBLANK(G112)),"Check entry",IF(OR(NOT(ISNUMBER(A112)),AND(B112&lt;&gt;"Income",B112&lt;&gt;"Expense"),NOT(ISNUMBER(G112)),G112&lt;0,AND(H112&lt;&gt;"",NOT(ISNUMBER(H112))),H112&lt;0,AND(I112&lt;&gt;"",NOT(ISNUMBER(I112)))),"Check entry",IF(OR(B112&lt;&gt;"Income",COUNTIFS(Masterlists!$A$6:$A$105,D112)&lt;&gt;1,E112="",COUNTIFS(Masterlists!$P$6:$P$105,E112)&lt;&gt;1,AND(M112&lt;&gt;"",COUNTIFS(Masterlists!$K$6:$K$105,M112)&lt;&gt;1)),"Check entry",IF(COUNTIFS($B$6:$B$205,B112,$C$6:$C$205,C112)&gt;1,"Duplicate ref",IF(J112&lt;0,"Overpaid",IF(J112=0,"Paid",IF(AND(I112&lt;&gt;"",I112&lt;TODAY()),"Overdue",IF(H112&gt;0,"Part-paid","Unpaid")))))))))</x:f>
      </x:c>
      <x:c r="L112" s="10"/>
      <x:c r="M112" s="42"/>
    </x:row>
    <x:row r="113" ht="23" customHeight="1">
      <x:c r="A113" s="19"/>
      <x:c r="B113" s="10"/>
      <x:c r="C113" s="10"/>
      <x:c r="D113" s="10"/>
      <x:c r="E113" s="10"/>
      <x:c r="F113" s="10"/>
      <x:c r="G113" s="14"/>
      <x:c r="H113" s="14"/>
      <x:c r="I113" s="20"/>
      <x:c r="J113" s="16" t="str">
        <x:f>IF(ISBLANK(G113),"",IF(AND(ISNUMBER(G113),OR(H113="",ISNUMBER(H113))),ROUND(G113-H113,2),""))</x:f>
      </x:c>
      <x:c r="K113" s="17" t="str">
        <x:f>IF(COUNTA(A113:I113)=0,"",IF(OR(A113="",B113="",C113="",D113="",ISBLANK(G113)),"Check entry",IF(OR(NOT(ISNUMBER(A113)),AND(B113&lt;&gt;"Income",B113&lt;&gt;"Expense"),NOT(ISNUMBER(G113)),G113&lt;0,AND(H113&lt;&gt;"",NOT(ISNUMBER(H113))),H113&lt;0,AND(I113&lt;&gt;"",NOT(ISNUMBER(I113)))),"Check entry",IF(OR(B113&lt;&gt;"Income",COUNTIFS(Masterlists!$A$6:$A$105,D113)&lt;&gt;1,E113="",COUNTIFS(Masterlists!$P$6:$P$105,E113)&lt;&gt;1,AND(M113&lt;&gt;"",COUNTIFS(Masterlists!$K$6:$K$105,M113)&lt;&gt;1)),"Check entry",IF(COUNTIFS($B$6:$B$205,B113,$C$6:$C$205,C113)&gt;1,"Duplicate ref",IF(J113&lt;0,"Overpaid",IF(J113=0,"Paid",IF(AND(I113&lt;&gt;"",I113&lt;TODAY()),"Overdue",IF(H113&gt;0,"Part-paid","Unpaid")))))))))</x:f>
      </x:c>
      <x:c r="L113" s="10"/>
      <x:c r="M113" s="42"/>
    </x:row>
    <x:row r="114" ht="23" customHeight="1">
      <x:c r="A114" s="19"/>
      <x:c r="B114" s="10"/>
      <x:c r="C114" s="10"/>
      <x:c r="D114" s="10"/>
      <x:c r="E114" s="10"/>
      <x:c r="F114" s="10"/>
      <x:c r="G114" s="14"/>
      <x:c r="H114" s="14"/>
      <x:c r="I114" s="20"/>
      <x:c r="J114" s="16" t="str">
        <x:f>IF(ISBLANK(G114),"",IF(AND(ISNUMBER(G114),OR(H114="",ISNUMBER(H114))),ROUND(G114-H114,2),""))</x:f>
      </x:c>
      <x:c r="K114" s="17" t="str">
        <x:f>IF(COUNTA(A114:I114)=0,"",IF(OR(A114="",B114="",C114="",D114="",ISBLANK(G114)),"Check entry",IF(OR(NOT(ISNUMBER(A114)),AND(B114&lt;&gt;"Income",B114&lt;&gt;"Expense"),NOT(ISNUMBER(G114)),G114&lt;0,AND(H114&lt;&gt;"",NOT(ISNUMBER(H114))),H114&lt;0,AND(I114&lt;&gt;"",NOT(ISNUMBER(I114)))),"Check entry",IF(OR(B114&lt;&gt;"Income",COUNTIFS(Masterlists!$A$6:$A$105,D114)&lt;&gt;1,E114="",COUNTIFS(Masterlists!$P$6:$P$105,E114)&lt;&gt;1,AND(M114&lt;&gt;"",COUNTIFS(Masterlists!$K$6:$K$105,M114)&lt;&gt;1)),"Check entry",IF(COUNTIFS($B$6:$B$205,B114,$C$6:$C$205,C114)&gt;1,"Duplicate ref",IF(J114&lt;0,"Overpaid",IF(J114=0,"Paid",IF(AND(I114&lt;&gt;"",I114&lt;TODAY()),"Overdue",IF(H114&gt;0,"Part-paid","Unpaid")))))))))</x:f>
      </x:c>
      <x:c r="L114" s="10"/>
      <x:c r="M114" s="42"/>
    </x:row>
    <x:row r="115" ht="23" customHeight="1">
      <x:c r="A115" s="19"/>
      <x:c r="B115" s="10"/>
      <x:c r="C115" s="10"/>
      <x:c r="D115" s="10"/>
      <x:c r="E115" s="10"/>
      <x:c r="F115" s="10"/>
      <x:c r="G115" s="14"/>
      <x:c r="H115" s="14"/>
      <x:c r="I115" s="20"/>
      <x:c r="J115" s="16" t="str">
        <x:f>IF(ISBLANK(G115),"",IF(AND(ISNUMBER(G115),OR(H115="",ISNUMBER(H115))),ROUND(G115-H115,2),""))</x:f>
      </x:c>
      <x:c r="K115" s="17" t="str">
        <x:f>IF(COUNTA(A115:I115)=0,"",IF(OR(A115="",B115="",C115="",D115="",ISBLANK(G115)),"Check entry",IF(OR(NOT(ISNUMBER(A115)),AND(B115&lt;&gt;"Income",B115&lt;&gt;"Expense"),NOT(ISNUMBER(G115)),G115&lt;0,AND(H115&lt;&gt;"",NOT(ISNUMBER(H115))),H115&lt;0,AND(I115&lt;&gt;"",NOT(ISNUMBER(I115)))),"Check entry",IF(OR(B115&lt;&gt;"Income",COUNTIFS(Masterlists!$A$6:$A$105,D115)&lt;&gt;1,E115="",COUNTIFS(Masterlists!$P$6:$P$105,E115)&lt;&gt;1,AND(M115&lt;&gt;"",COUNTIFS(Masterlists!$K$6:$K$105,M115)&lt;&gt;1)),"Check entry",IF(COUNTIFS($B$6:$B$205,B115,$C$6:$C$205,C115)&gt;1,"Duplicate ref",IF(J115&lt;0,"Overpaid",IF(J115=0,"Paid",IF(AND(I115&lt;&gt;"",I115&lt;TODAY()),"Overdue",IF(H115&gt;0,"Part-paid","Unpaid")))))))))</x:f>
      </x:c>
      <x:c r="L115" s="10"/>
      <x:c r="M115" s="42"/>
    </x:row>
    <x:row r="116" ht="23" customHeight="1">
      <x:c r="A116" s="19"/>
      <x:c r="B116" s="10"/>
      <x:c r="C116" s="10"/>
      <x:c r="D116" s="10"/>
      <x:c r="E116" s="10"/>
      <x:c r="F116" s="10"/>
      <x:c r="G116" s="14"/>
      <x:c r="H116" s="14"/>
      <x:c r="I116" s="20"/>
      <x:c r="J116" s="16" t="str">
        <x:f>IF(ISBLANK(G116),"",IF(AND(ISNUMBER(G116),OR(H116="",ISNUMBER(H116))),ROUND(G116-H116,2),""))</x:f>
      </x:c>
      <x:c r="K116" s="17" t="str">
        <x:f>IF(COUNTA(A116:I116)=0,"",IF(OR(A116="",B116="",C116="",D116="",ISBLANK(G116)),"Check entry",IF(OR(NOT(ISNUMBER(A116)),AND(B116&lt;&gt;"Income",B116&lt;&gt;"Expense"),NOT(ISNUMBER(G116)),G116&lt;0,AND(H116&lt;&gt;"",NOT(ISNUMBER(H116))),H116&lt;0,AND(I116&lt;&gt;"",NOT(ISNUMBER(I116)))),"Check entry",IF(OR(B116&lt;&gt;"Income",COUNTIFS(Masterlists!$A$6:$A$105,D116)&lt;&gt;1,E116="",COUNTIFS(Masterlists!$P$6:$P$105,E116)&lt;&gt;1,AND(M116&lt;&gt;"",COUNTIFS(Masterlists!$K$6:$K$105,M116)&lt;&gt;1)),"Check entry",IF(COUNTIFS($B$6:$B$205,B116,$C$6:$C$205,C116)&gt;1,"Duplicate ref",IF(J116&lt;0,"Overpaid",IF(J116=0,"Paid",IF(AND(I116&lt;&gt;"",I116&lt;TODAY()),"Overdue",IF(H116&gt;0,"Part-paid","Unpaid")))))))))</x:f>
      </x:c>
      <x:c r="L116" s="10"/>
      <x:c r="M116" s="42"/>
    </x:row>
    <x:row r="117" ht="23" customHeight="1">
      <x:c r="A117" s="19"/>
      <x:c r="B117" s="10"/>
      <x:c r="C117" s="10"/>
      <x:c r="D117" s="10"/>
      <x:c r="E117" s="10"/>
      <x:c r="F117" s="10"/>
      <x:c r="G117" s="14"/>
      <x:c r="H117" s="14"/>
      <x:c r="I117" s="20"/>
      <x:c r="J117" s="16" t="str">
        <x:f>IF(ISBLANK(G117),"",IF(AND(ISNUMBER(G117),OR(H117="",ISNUMBER(H117))),ROUND(G117-H117,2),""))</x:f>
      </x:c>
      <x:c r="K117" s="17" t="str">
        <x:f>IF(COUNTA(A117:I117)=0,"",IF(OR(A117="",B117="",C117="",D117="",ISBLANK(G117)),"Check entry",IF(OR(NOT(ISNUMBER(A117)),AND(B117&lt;&gt;"Income",B117&lt;&gt;"Expense"),NOT(ISNUMBER(G117)),G117&lt;0,AND(H117&lt;&gt;"",NOT(ISNUMBER(H117))),H117&lt;0,AND(I117&lt;&gt;"",NOT(ISNUMBER(I117)))),"Check entry",IF(OR(B117&lt;&gt;"Income",COUNTIFS(Masterlists!$A$6:$A$105,D117)&lt;&gt;1,E117="",COUNTIFS(Masterlists!$P$6:$P$105,E117)&lt;&gt;1,AND(M117&lt;&gt;"",COUNTIFS(Masterlists!$K$6:$K$105,M117)&lt;&gt;1)),"Check entry",IF(COUNTIFS($B$6:$B$205,B117,$C$6:$C$205,C117)&gt;1,"Duplicate ref",IF(J117&lt;0,"Overpaid",IF(J117=0,"Paid",IF(AND(I117&lt;&gt;"",I117&lt;TODAY()),"Overdue",IF(H117&gt;0,"Part-paid","Unpaid")))))))))</x:f>
      </x:c>
      <x:c r="L117" s="10"/>
      <x:c r="M117" s="42"/>
    </x:row>
    <x:row r="118" ht="23" customHeight="1">
      <x:c r="A118" s="19"/>
      <x:c r="B118" s="10"/>
      <x:c r="C118" s="10"/>
      <x:c r="D118" s="10"/>
      <x:c r="E118" s="10"/>
      <x:c r="F118" s="10"/>
      <x:c r="G118" s="14"/>
      <x:c r="H118" s="14"/>
      <x:c r="I118" s="20"/>
      <x:c r="J118" s="16" t="str">
        <x:f>IF(ISBLANK(G118),"",IF(AND(ISNUMBER(G118),OR(H118="",ISNUMBER(H118))),ROUND(G118-H118,2),""))</x:f>
      </x:c>
      <x:c r="K118" s="17" t="str">
        <x:f>IF(COUNTA(A118:I118)=0,"",IF(OR(A118="",B118="",C118="",D118="",ISBLANK(G118)),"Check entry",IF(OR(NOT(ISNUMBER(A118)),AND(B118&lt;&gt;"Income",B118&lt;&gt;"Expense"),NOT(ISNUMBER(G118)),G118&lt;0,AND(H118&lt;&gt;"",NOT(ISNUMBER(H118))),H118&lt;0,AND(I118&lt;&gt;"",NOT(ISNUMBER(I118)))),"Check entry",IF(OR(B118&lt;&gt;"Income",COUNTIFS(Masterlists!$A$6:$A$105,D118)&lt;&gt;1,E118="",COUNTIFS(Masterlists!$P$6:$P$105,E118)&lt;&gt;1,AND(M118&lt;&gt;"",COUNTIFS(Masterlists!$K$6:$K$105,M118)&lt;&gt;1)),"Check entry",IF(COUNTIFS($B$6:$B$205,B118,$C$6:$C$205,C118)&gt;1,"Duplicate ref",IF(J118&lt;0,"Overpaid",IF(J118=0,"Paid",IF(AND(I118&lt;&gt;"",I118&lt;TODAY()),"Overdue",IF(H118&gt;0,"Part-paid","Unpaid")))))))))</x:f>
      </x:c>
      <x:c r="L118" s="10"/>
      <x:c r="M118" s="42"/>
    </x:row>
    <x:row r="119" ht="23" customHeight="1">
      <x:c r="A119" s="19"/>
      <x:c r="B119" s="10"/>
      <x:c r="C119" s="10"/>
      <x:c r="D119" s="10"/>
      <x:c r="E119" s="10"/>
      <x:c r="F119" s="10"/>
      <x:c r="G119" s="14"/>
      <x:c r="H119" s="14"/>
      <x:c r="I119" s="20"/>
      <x:c r="J119" s="16" t="str">
        <x:f>IF(ISBLANK(G119),"",IF(AND(ISNUMBER(G119),OR(H119="",ISNUMBER(H119))),ROUND(G119-H119,2),""))</x:f>
      </x:c>
      <x:c r="K119" s="17" t="str">
        <x:f>IF(COUNTA(A119:I119)=0,"",IF(OR(A119="",B119="",C119="",D119="",ISBLANK(G119)),"Check entry",IF(OR(NOT(ISNUMBER(A119)),AND(B119&lt;&gt;"Income",B119&lt;&gt;"Expense"),NOT(ISNUMBER(G119)),G119&lt;0,AND(H119&lt;&gt;"",NOT(ISNUMBER(H119))),H119&lt;0,AND(I119&lt;&gt;"",NOT(ISNUMBER(I119)))),"Check entry",IF(OR(B119&lt;&gt;"Income",COUNTIFS(Masterlists!$A$6:$A$105,D119)&lt;&gt;1,E119="",COUNTIFS(Masterlists!$P$6:$P$105,E119)&lt;&gt;1,AND(M119&lt;&gt;"",COUNTIFS(Masterlists!$K$6:$K$105,M119)&lt;&gt;1)),"Check entry",IF(COUNTIFS($B$6:$B$205,B119,$C$6:$C$205,C119)&gt;1,"Duplicate ref",IF(J119&lt;0,"Overpaid",IF(J119=0,"Paid",IF(AND(I119&lt;&gt;"",I119&lt;TODAY()),"Overdue",IF(H119&gt;0,"Part-paid","Unpaid")))))))))</x:f>
      </x:c>
      <x:c r="L119" s="10"/>
      <x:c r="M119" s="42"/>
    </x:row>
    <x:row r="120" ht="23" customHeight="1">
      <x:c r="A120" s="19"/>
      <x:c r="B120" s="10"/>
      <x:c r="C120" s="10"/>
      <x:c r="D120" s="10"/>
      <x:c r="E120" s="10"/>
      <x:c r="F120" s="10"/>
      <x:c r="G120" s="14"/>
      <x:c r="H120" s="14"/>
      <x:c r="I120" s="20"/>
      <x:c r="J120" s="16" t="str">
        <x:f>IF(ISBLANK(G120),"",IF(AND(ISNUMBER(G120),OR(H120="",ISNUMBER(H120))),ROUND(G120-H120,2),""))</x:f>
      </x:c>
      <x:c r="K120" s="17" t="str">
        <x:f>IF(COUNTA(A120:I120)=0,"",IF(OR(A120="",B120="",C120="",D120="",ISBLANK(G120)),"Check entry",IF(OR(NOT(ISNUMBER(A120)),AND(B120&lt;&gt;"Income",B120&lt;&gt;"Expense"),NOT(ISNUMBER(G120)),G120&lt;0,AND(H120&lt;&gt;"",NOT(ISNUMBER(H120))),H120&lt;0,AND(I120&lt;&gt;"",NOT(ISNUMBER(I120)))),"Check entry",IF(OR(B120&lt;&gt;"Income",COUNTIFS(Masterlists!$A$6:$A$105,D120)&lt;&gt;1,E120="",COUNTIFS(Masterlists!$P$6:$P$105,E120)&lt;&gt;1,AND(M120&lt;&gt;"",COUNTIFS(Masterlists!$K$6:$K$105,M120)&lt;&gt;1)),"Check entry",IF(COUNTIFS($B$6:$B$205,B120,$C$6:$C$205,C120)&gt;1,"Duplicate ref",IF(J120&lt;0,"Overpaid",IF(J120=0,"Paid",IF(AND(I120&lt;&gt;"",I120&lt;TODAY()),"Overdue",IF(H120&gt;0,"Part-paid","Unpaid")))))))))</x:f>
      </x:c>
      <x:c r="L120" s="10"/>
      <x:c r="M120" s="42"/>
    </x:row>
    <x:row r="121" ht="23" customHeight="1">
      <x:c r="A121" s="19"/>
      <x:c r="B121" s="10"/>
      <x:c r="C121" s="10"/>
      <x:c r="D121" s="10"/>
      <x:c r="E121" s="10"/>
      <x:c r="F121" s="10"/>
      <x:c r="G121" s="14"/>
      <x:c r="H121" s="14"/>
      <x:c r="I121" s="20"/>
      <x:c r="J121" s="16" t="str">
        <x:f>IF(ISBLANK(G121),"",IF(AND(ISNUMBER(G121),OR(H121="",ISNUMBER(H121))),ROUND(G121-H121,2),""))</x:f>
      </x:c>
      <x:c r="K121" s="17" t="str">
        <x:f>IF(COUNTA(A121:I121)=0,"",IF(OR(A121="",B121="",C121="",D121="",ISBLANK(G121)),"Check entry",IF(OR(NOT(ISNUMBER(A121)),AND(B121&lt;&gt;"Income",B121&lt;&gt;"Expense"),NOT(ISNUMBER(G121)),G121&lt;0,AND(H121&lt;&gt;"",NOT(ISNUMBER(H121))),H121&lt;0,AND(I121&lt;&gt;"",NOT(ISNUMBER(I121)))),"Check entry",IF(OR(B121&lt;&gt;"Income",COUNTIFS(Masterlists!$A$6:$A$105,D121)&lt;&gt;1,E121="",COUNTIFS(Masterlists!$P$6:$P$105,E121)&lt;&gt;1,AND(M121&lt;&gt;"",COUNTIFS(Masterlists!$K$6:$K$105,M121)&lt;&gt;1)),"Check entry",IF(COUNTIFS($B$6:$B$205,B121,$C$6:$C$205,C121)&gt;1,"Duplicate ref",IF(J121&lt;0,"Overpaid",IF(J121=0,"Paid",IF(AND(I121&lt;&gt;"",I121&lt;TODAY()),"Overdue",IF(H121&gt;0,"Part-paid","Unpaid")))))))))</x:f>
      </x:c>
      <x:c r="L121" s="10"/>
      <x:c r="M121" s="42"/>
    </x:row>
    <x:row r="122" ht="23" customHeight="1">
      <x:c r="A122" s="19"/>
      <x:c r="B122" s="10"/>
      <x:c r="C122" s="10"/>
      <x:c r="D122" s="10"/>
      <x:c r="E122" s="10"/>
      <x:c r="F122" s="10"/>
      <x:c r="G122" s="14"/>
      <x:c r="H122" s="14"/>
      <x:c r="I122" s="20"/>
      <x:c r="J122" s="16" t="str">
        <x:f>IF(ISBLANK(G122),"",IF(AND(ISNUMBER(G122),OR(H122="",ISNUMBER(H122))),ROUND(G122-H122,2),""))</x:f>
      </x:c>
      <x:c r="K122" s="17" t="str">
        <x:f>IF(COUNTA(A122:I122)=0,"",IF(OR(A122="",B122="",C122="",D122="",ISBLANK(G122)),"Check entry",IF(OR(NOT(ISNUMBER(A122)),AND(B122&lt;&gt;"Income",B122&lt;&gt;"Expense"),NOT(ISNUMBER(G122)),G122&lt;0,AND(H122&lt;&gt;"",NOT(ISNUMBER(H122))),H122&lt;0,AND(I122&lt;&gt;"",NOT(ISNUMBER(I122)))),"Check entry",IF(OR(B122&lt;&gt;"Income",COUNTIFS(Masterlists!$A$6:$A$105,D122)&lt;&gt;1,E122="",COUNTIFS(Masterlists!$P$6:$P$105,E122)&lt;&gt;1,AND(M122&lt;&gt;"",COUNTIFS(Masterlists!$K$6:$K$105,M122)&lt;&gt;1)),"Check entry",IF(COUNTIFS($B$6:$B$205,B122,$C$6:$C$205,C122)&gt;1,"Duplicate ref",IF(J122&lt;0,"Overpaid",IF(J122=0,"Paid",IF(AND(I122&lt;&gt;"",I122&lt;TODAY()),"Overdue",IF(H122&gt;0,"Part-paid","Unpaid")))))))))</x:f>
      </x:c>
      <x:c r="L122" s="10"/>
      <x:c r="M122" s="42"/>
    </x:row>
    <x:row r="123" ht="23" customHeight="1">
      <x:c r="A123" s="19"/>
      <x:c r="B123" s="10"/>
      <x:c r="C123" s="10"/>
      <x:c r="D123" s="10"/>
      <x:c r="E123" s="10"/>
      <x:c r="F123" s="10"/>
      <x:c r="G123" s="14"/>
      <x:c r="H123" s="14"/>
      <x:c r="I123" s="20"/>
      <x:c r="J123" s="16" t="str">
        <x:f>IF(ISBLANK(G123),"",IF(AND(ISNUMBER(G123),OR(H123="",ISNUMBER(H123))),ROUND(G123-H123,2),""))</x:f>
      </x:c>
      <x:c r="K123" s="17" t="str">
        <x:f>IF(COUNTA(A123:I123)=0,"",IF(OR(A123="",B123="",C123="",D123="",ISBLANK(G123)),"Check entry",IF(OR(NOT(ISNUMBER(A123)),AND(B123&lt;&gt;"Income",B123&lt;&gt;"Expense"),NOT(ISNUMBER(G123)),G123&lt;0,AND(H123&lt;&gt;"",NOT(ISNUMBER(H123))),H123&lt;0,AND(I123&lt;&gt;"",NOT(ISNUMBER(I123)))),"Check entry",IF(OR(B123&lt;&gt;"Income",COUNTIFS(Masterlists!$A$6:$A$105,D123)&lt;&gt;1,E123="",COUNTIFS(Masterlists!$P$6:$P$105,E123)&lt;&gt;1,AND(M123&lt;&gt;"",COUNTIFS(Masterlists!$K$6:$K$105,M123)&lt;&gt;1)),"Check entry",IF(COUNTIFS($B$6:$B$205,B123,$C$6:$C$205,C123)&gt;1,"Duplicate ref",IF(J123&lt;0,"Overpaid",IF(J123=0,"Paid",IF(AND(I123&lt;&gt;"",I123&lt;TODAY()),"Overdue",IF(H123&gt;0,"Part-paid","Unpaid")))))))))</x:f>
      </x:c>
      <x:c r="L123" s="10"/>
      <x:c r="M123" s="42"/>
    </x:row>
    <x:row r="124" ht="23" customHeight="1">
      <x:c r="A124" s="19"/>
      <x:c r="B124" s="10"/>
      <x:c r="C124" s="10"/>
      <x:c r="D124" s="10"/>
      <x:c r="E124" s="10"/>
      <x:c r="F124" s="10"/>
      <x:c r="G124" s="14"/>
      <x:c r="H124" s="14"/>
      <x:c r="I124" s="20"/>
      <x:c r="J124" s="16" t="str">
        <x:f>IF(ISBLANK(G124),"",IF(AND(ISNUMBER(G124),OR(H124="",ISNUMBER(H124))),ROUND(G124-H124,2),""))</x:f>
      </x:c>
      <x:c r="K124" s="17" t="str">
        <x:f>IF(COUNTA(A124:I124)=0,"",IF(OR(A124="",B124="",C124="",D124="",ISBLANK(G124)),"Check entry",IF(OR(NOT(ISNUMBER(A124)),AND(B124&lt;&gt;"Income",B124&lt;&gt;"Expense"),NOT(ISNUMBER(G124)),G124&lt;0,AND(H124&lt;&gt;"",NOT(ISNUMBER(H124))),H124&lt;0,AND(I124&lt;&gt;"",NOT(ISNUMBER(I124)))),"Check entry",IF(OR(B124&lt;&gt;"Income",COUNTIFS(Masterlists!$A$6:$A$105,D124)&lt;&gt;1,E124="",COUNTIFS(Masterlists!$P$6:$P$105,E124)&lt;&gt;1,AND(M124&lt;&gt;"",COUNTIFS(Masterlists!$K$6:$K$105,M124)&lt;&gt;1)),"Check entry",IF(COUNTIFS($B$6:$B$205,B124,$C$6:$C$205,C124)&gt;1,"Duplicate ref",IF(J124&lt;0,"Overpaid",IF(J124=0,"Paid",IF(AND(I124&lt;&gt;"",I124&lt;TODAY()),"Overdue",IF(H124&gt;0,"Part-paid","Unpaid")))))))))</x:f>
      </x:c>
      <x:c r="L124" s="10"/>
      <x:c r="M124" s="42"/>
    </x:row>
    <x:row r="125" ht="23" customHeight="1">
      <x:c r="A125" s="19"/>
      <x:c r="B125" s="10"/>
      <x:c r="C125" s="10"/>
      <x:c r="D125" s="10"/>
      <x:c r="E125" s="10"/>
      <x:c r="F125" s="10"/>
      <x:c r="G125" s="14"/>
      <x:c r="H125" s="14"/>
      <x:c r="I125" s="20"/>
      <x:c r="J125" s="16" t="str">
        <x:f>IF(ISBLANK(G125),"",IF(AND(ISNUMBER(G125),OR(H125="",ISNUMBER(H125))),ROUND(G125-H125,2),""))</x:f>
      </x:c>
      <x:c r="K125" s="17" t="str">
        <x:f>IF(COUNTA(A125:I125)=0,"",IF(OR(A125="",B125="",C125="",D125="",ISBLANK(G125)),"Check entry",IF(OR(NOT(ISNUMBER(A125)),AND(B125&lt;&gt;"Income",B125&lt;&gt;"Expense"),NOT(ISNUMBER(G125)),G125&lt;0,AND(H125&lt;&gt;"",NOT(ISNUMBER(H125))),H125&lt;0,AND(I125&lt;&gt;"",NOT(ISNUMBER(I125)))),"Check entry",IF(OR(B125&lt;&gt;"Income",COUNTIFS(Masterlists!$A$6:$A$105,D125)&lt;&gt;1,E125="",COUNTIFS(Masterlists!$P$6:$P$105,E125)&lt;&gt;1,AND(M125&lt;&gt;"",COUNTIFS(Masterlists!$K$6:$K$105,M125)&lt;&gt;1)),"Check entry",IF(COUNTIFS($B$6:$B$205,B125,$C$6:$C$205,C125)&gt;1,"Duplicate ref",IF(J125&lt;0,"Overpaid",IF(J125=0,"Paid",IF(AND(I125&lt;&gt;"",I125&lt;TODAY()),"Overdue",IF(H125&gt;0,"Part-paid","Unpaid")))))))))</x:f>
      </x:c>
      <x:c r="L125" s="10"/>
      <x:c r="M125" s="42"/>
    </x:row>
    <x:row r="126" ht="23" customHeight="1">
      <x:c r="A126" s="19"/>
      <x:c r="B126" s="10"/>
      <x:c r="C126" s="10"/>
      <x:c r="D126" s="10"/>
      <x:c r="E126" s="10"/>
      <x:c r="F126" s="10"/>
      <x:c r="G126" s="14"/>
      <x:c r="H126" s="14"/>
      <x:c r="I126" s="20"/>
      <x:c r="J126" s="16" t="str">
        <x:f>IF(ISBLANK(G126),"",IF(AND(ISNUMBER(G126),OR(H126="",ISNUMBER(H126))),ROUND(G126-H126,2),""))</x:f>
      </x:c>
      <x:c r="K126" s="17" t="str">
        <x:f>IF(COUNTA(A126:I126)=0,"",IF(OR(A126="",B126="",C126="",D126="",ISBLANK(G126)),"Check entry",IF(OR(NOT(ISNUMBER(A126)),AND(B126&lt;&gt;"Income",B126&lt;&gt;"Expense"),NOT(ISNUMBER(G126)),G126&lt;0,AND(H126&lt;&gt;"",NOT(ISNUMBER(H126))),H126&lt;0,AND(I126&lt;&gt;"",NOT(ISNUMBER(I126)))),"Check entry",IF(OR(B126&lt;&gt;"Income",COUNTIFS(Masterlists!$A$6:$A$105,D126)&lt;&gt;1,E126="",COUNTIFS(Masterlists!$P$6:$P$105,E126)&lt;&gt;1,AND(M126&lt;&gt;"",COUNTIFS(Masterlists!$K$6:$K$105,M126)&lt;&gt;1)),"Check entry",IF(COUNTIFS($B$6:$B$205,B126,$C$6:$C$205,C126)&gt;1,"Duplicate ref",IF(J126&lt;0,"Overpaid",IF(J126=0,"Paid",IF(AND(I126&lt;&gt;"",I126&lt;TODAY()),"Overdue",IF(H126&gt;0,"Part-paid","Unpaid")))))))))</x:f>
      </x:c>
      <x:c r="L126" s="10"/>
      <x:c r="M126" s="42"/>
    </x:row>
    <x:row r="127" ht="23" customHeight="1">
      <x:c r="A127" s="19"/>
      <x:c r="B127" s="10"/>
      <x:c r="C127" s="10"/>
      <x:c r="D127" s="10"/>
      <x:c r="E127" s="10"/>
      <x:c r="F127" s="10"/>
      <x:c r="G127" s="14"/>
      <x:c r="H127" s="14"/>
      <x:c r="I127" s="20"/>
      <x:c r="J127" s="16" t="str">
        <x:f>IF(ISBLANK(G127),"",IF(AND(ISNUMBER(G127),OR(H127="",ISNUMBER(H127))),ROUND(G127-H127,2),""))</x:f>
      </x:c>
      <x:c r="K127" s="17" t="str">
        <x:f>IF(COUNTA(A127:I127)=0,"",IF(OR(A127="",B127="",C127="",D127="",ISBLANK(G127)),"Check entry",IF(OR(NOT(ISNUMBER(A127)),AND(B127&lt;&gt;"Income",B127&lt;&gt;"Expense"),NOT(ISNUMBER(G127)),G127&lt;0,AND(H127&lt;&gt;"",NOT(ISNUMBER(H127))),H127&lt;0,AND(I127&lt;&gt;"",NOT(ISNUMBER(I127)))),"Check entry",IF(OR(B127&lt;&gt;"Income",COUNTIFS(Masterlists!$A$6:$A$105,D127)&lt;&gt;1,E127="",COUNTIFS(Masterlists!$P$6:$P$105,E127)&lt;&gt;1,AND(M127&lt;&gt;"",COUNTIFS(Masterlists!$K$6:$K$105,M127)&lt;&gt;1)),"Check entry",IF(COUNTIFS($B$6:$B$205,B127,$C$6:$C$205,C127)&gt;1,"Duplicate ref",IF(J127&lt;0,"Overpaid",IF(J127=0,"Paid",IF(AND(I127&lt;&gt;"",I127&lt;TODAY()),"Overdue",IF(H127&gt;0,"Part-paid","Unpaid")))))))))</x:f>
      </x:c>
      <x:c r="L127" s="10"/>
      <x:c r="M127" s="42"/>
    </x:row>
    <x:row r="128" ht="23" customHeight="1">
      <x:c r="A128" s="19"/>
      <x:c r="B128" s="10"/>
      <x:c r="C128" s="10"/>
      <x:c r="D128" s="10"/>
      <x:c r="E128" s="10"/>
      <x:c r="F128" s="10"/>
      <x:c r="G128" s="14"/>
      <x:c r="H128" s="14"/>
      <x:c r="I128" s="20"/>
      <x:c r="J128" s="16" t="str">
        <x:f>IF(ISBLANK(G128),"",IF(AND(ISNUMBER(G128),OR(H128="",ISNUMBER(H128))),ROUND(G128-H128,2),""))</x:f>
      </x:c>
      <x:c r="K128" s="17" t="str">
        <x:f>IF(COUNTA(A128:I128)=0,"",IF(OR(A128="",B128="",C128="",D128="",ISBLANK(G128)),"Check entry",IF(OR(NOT(ISNUMBER(A128)),AND(B128&lt;&gt;"Income",B128&lt;&gt;"Expense"),NOT(ISNUMBER(G128)),G128&lt;0,AND(H128&lt;&gt;"",NOT(ISNUMBER(H128))),H128&lt;0,AND(I128&lt;&gt;"",NOT(ISNUMBER(I128)))),"Check entry",IF(OR(B128&lt;&gt;"Income",COUNTIFS(Masterlists!$A$6:$A$105,D128)&lt;&gt;1,E128="",COUNTIFS(Masterlists!$P$6:$P$105,E128)&lt;&gt;1,AND(M128&lt;&gt;"",COUNTIFS(Masterlists!$K$6:$K$105,M128)&lt;&gt;1)),"Check entry",IF(COUNTIFS($B$6:$B$205,B128,$C$6:$C$205,C128)&gt;1,"Duplicate ref",IF(J128&lt;0,"Overpaid",IF(J128=0,"Paid",IF(AND(I128&lt;&gt;"",I128&lt;TODAY()),"Overdue",IF(H128&gt;0,"Part-paid","Unpaid")))))))))</x:f>
      </x:c>
      <x:c r="L128" s="10"/>
      <x:c r="M128" s="42"/>
    </x:row>
    <x:row r="129" ht="23" customHeight="1">
      <x:c r="A129" s="19"/>
      <x:c r="B129" s="10"/>
      <x:c r="C129" s="10"/>
      <x:c r="D129" s="10"/>
      <x:c r="E129" s="10"/>
      <x:c r="F129" s="10"/>
      <x:c r="G129" s="14"/>
      <x:c r="H129" s="14"/>
      <x:c r="I129" s="20"/>
      <x:c r="J129" s="16" t="str">
        <x:f>IF(ISBLANK(G129),"",IF(AND(ISNUMBER(G129),OR(H129="",ISNUMBER(H129))),ROUND(G129-H129,2),""))</x:f>
      </x:c>
      <x:c r="K129" s="17" t="str">
        <x:f>IF(COUNTA(A129:I129)=0,"",IF(OR(A129="",B129="",C129="",D129="",ISBLANK(G129)),"Check entry",IF(OR(NOT(ISNUMBER(A129)),AND(B129&lt;&gt;"Income",B129&lt;&gt;"Expense"),NOT(ISNUMBER(G129)),G129&lt;0,AND(H129&lt;&gt;"",NOT(ISNUMBER(H129))),H129&lt;0,AND(I129&lt;&gt;"",NOT(ISNUMBER(I129)))),"Check entry",IF(OR(B129&lt;&gt;"Income",COUNTIFS(Masterlists!$A$6:$A$105,D129)&lt;&gt;1,E129="",COUNTIFS(Masterlists!$P$6:$P$105,E129)&lt;&gt;1,AND(M129&lt;&gt;"",COUNTIFS(Masterlists!$K$6:$K$105,M129)&lt;&gt;1)),"Check entry",IF(COUNTIFS($B$6:$B$205,B129,$C$6:$C$205,C129)&gt;1,"Duplicate ref",IF(J129&lt;0,"Overpaid",IF(J129=0,"Paid",IF(AND(I129&lt;&gt;"",I129&lt;TODAY()),"Overdue",IF(H129&gt;0,"Part-paid","Unpaid")))))))))</x:f>
      </x:c>
      <x:c r="L129" s="10"/>
      <x:c r="M129" s="42"/>
    </x:row>
    <x:row r="130" ht="23" customHeight="1">
      <x:c r="A130" s="19"/>
      <x:c r="B130" s="10"/>
      <x:c r="C130" s="10"/>
      <x:c r="D130" s="10"/>
      <x:c r="E130" s="10"/>
      <x:c r="F130" s="10"/>
      <x:c r="G130" s="14"/>
      <x:c r="H130" s="14"/>
      <x:c r="I130" s="20"/>
      <x:c r="J130" s="16" t="str">
        <x:f>IF(ISBLANK(G130),"",IF(AND(ISNUMBER(G130),OR(H130="",ISNUMBER(H130))),ROUND(G130-H130,2),""))</x:f>
      </x:c>
      <x:c r="K130" s="17" t="str">
        <x:f>IF(COUNTA(A130:I130)=0,"",IF(OR(A130="",B130="",C130="",D130="",ISBLANK(G130)),"Check entry",IF(OR(NOT(ISNUMBER(A130)),AND(B130&lt;&gt;"Income",B130&lt;&gt;"Expense"),NOT(ISNUMBER(G130)),G130&lt;0,AND(H130&lt;&gt;"",NOT(ISNUMBER(H130))),H130&lt;0,AND(I130&lt;&gt;"",NOT(ISNUMBER(I130)))),"Check entry",IF(OR(B130&lt;&gt;"Income",COUNTIFS(Masterlists!$A$6:$A$105,D130)&lt;&gt;1,E130="",COUNTIFS(Masterlists!$P$6:$P$105,E130)&lt;&gt;1,AND(M130&lt;&gt;"",COUNTIFS(Masterlists!$K$6:$K$105,M130)&lt;&gt;1)),"Check entry",IF(COUNTIFS($B$6:$B$205,B130,$C$6:$C$205,C130)&gt;1,"Duplicate ref",IF(J130&lt;0,"Overpaid",IF(J130=0,"Paid",IF(AND(I130&lt;&gt;"",I130&lt;TODAY()),"Overdue",IF(H130&gt;0,"Part-paid","Unpaid")))))))))</x:f>
      </x:c>
      <x:c r="L130" s="10"/>
      <x:c r="M130" s="42"/>
    </x:row>
    <x:row r="131" ht="23" customHeight="1">
      <x:c r="A131" s="19"/>
      <x:c r="B131" s="10"/>
      <x:c r="C131" s="10"/>
      <x:c r="D131" s="10"/>
      <x:c r="E131" s="10"/>
      <x:c r="F131" s="10"/>
      <x:c r="G131" s="14"/>
      <x:c r="H131" s="14"/>
      <x:c r="I131" s="20"/>
      <x:c r="J131" s="16" t="str">
        <x:f>IF(ISBLANK(G131),"",IF(AND(ISNUMBER(G131),OR(H131="",ISNUMBER(H131))),ROUND(G131-H131,2),""))</x:f>
      </x:c>
      <x:c r="K131" s="17" t="str">
        <x:f>IF(COUNTA(A131:I131)=0,"",IF(OR(A131="",B131="",C131="",D131="",ISBLANK(G131)),"Check entry",IF(OR(NOT(ISNUMBER(A131)),AND(B131&lt;&gt;"Income",B131&lt;&gt;"Expense"),NOT(ISNUMBER(G131)),G131&lt;0,AND(H131&lt;&gt;"",NOT(ISNUMBER(H131))),H131&lt;0,AND(I131&lt;&gt;"",NOT(ISNUMBER(I131)))),"Check entry",IF(OR(B131&lt;&gt;"Income",COUNTIFS(Masterlists!$A$6:$A$105,D131)&lt;&gt;1,E131="",COUNTIFS(Masterlists!$P$6:$P$105,E131)&lt;&gt;1,AND(M131&lt;&gt;"",COUNTIFS(Masterlists!$K$6:$K$105,M131)&lt;&gt;1)),"Check entry",IF(COUNTIFS($B$6:$B$205,B131,$C$6:$C$205,C131)&gt;1,"Duplicate ref",IF(J131&lt;0,"Overpaid",IF(J131=0,"Paid",IF(AND(I131&lt;&gt;"",I131&lt;TODAY()),"Overdue",IF(H131&gt;0,"Part-paid","Unpaid")))))))))</x:f>
      </x:c>
      <x:c r="L131" s="10"/>
      <x:c r="M131" s="42"/>
    </x:row>
    <x:row r="132" ht="23" customHeight="1">
      <x:c r="A132" s="19"/>
      <x:c r="B132" s="10"/>
      <x:c r="C132" s="10"/>
      <x:c r="D132" s="10"/>
      <x:c r="E132" s="10"/>
      <x:c r="F132" s="10"/>
      <x:c r="G132" s="14"/>
      <x:c r="H132" s="14"/>
      <x:c r="I132" s="20"/>
      <x:c r="J132" s="16" t="str">
        <x:f>IF(ISBLANK(G132),"",IF(AND(ISNUMBER(G132),OR(H132="",ISNUMBER(H132))),ROUND(G132-H132,2),""))</x:f>
      </x:c>
      <x:c r="K132" s="17" t="str">
        <x:f>IF(COUNTA(A132:I132)=0,"",IF(OR(A132="",B132="",C132="",D132="",ISBLANK(G132)),"Check entry",IF(OR(NOT(ISNUMBER(A132)),AND(B132&lt;&gt;"Income",B132&lt;&gt;"Expense"),NOT(ISNUMBER(G132)),G132&lt;0,AND(H132&lt;&gt;"",NOT(ISNUMBER(H132))),H132&lt;0,AND(I132&lt;&gt;"",NOT(ISNUMBER(I132)))),"Check entry",IF(OR(B132&lt;&gt;"Income",COUNTIFS(Masterlists!$A$6:$A$105,D132)&lt;&gt;1,E132="",COUNTIFS(Masterlists!$P$6:$P$105,E132)&lt;&gt;1,AND(M132&lt;&gt;"",COUNTIFS(Masterlists!$K$6:$K$105,M132)&lt;&gt;1)),"Check entry",IF(COUNTIFS($B$6:$B$205,B132,$C$6:$C$205,C132)&gt;1,"Duplicate ref",IF(J132&lt;0,"Overpaid",IF(J132=0,"Paid",IF(AND(I132&lt;&gt;"",I132&lt;TODAY()),"Overdue",IF(H132&gt;0,"Part-paid","Unpaid")))))))))</x:f>
      </x:c>
      <x:c r="L132" s="10"/>
      <x:c r="M132" s="42"/>
    </x:row>
    <x:row r="133" ht="23" customHeight="1">
      <x:c r="A133" s="19"/>
      <x:c r="B133" s="10"/>
      <x:c r="C133" s="10"/>
      <x:c r="D133" s="10"/>
      <x:c r="E133" s="10"/>
      <x:c r="F133" s="10"/>
      <x:c r="G133" s="14"/>
      <x:c r="H133" s="14"/>
      <x:c r="I133" s="20"/>
      <x:c r="J133" s="16" t="str">
        <x:f>IF(ISBLANK(G133),"",IF(AND(ISNUMBER(G133),OR(H133="",ISNUMBER(H133))),ROUND(G133-H133,2),""))</x:f>
      </x:c>
      <x:c r="K133" s="17" t="str">
        <x:f>IF(COUNTA(A133:I133)=0,"",IF(OR(A133="",B133="",C133="",D133="",ISBLANK(G133)),"Check entry",IF(OR(NOT(ISNUMBER(A133)),AND(B133&lt;&gt;"Income",B133&lt;&gt;"Expense"),NOT(ISNUMBER(G133)),G133&lt;0,AND(H133&lt;&gt;"",NOT(ISNUMBER(H133))),H133&lt;0,AND(I133&lt;&gt;"",NOT(ISNUMBER(I133)))),"Check entry",IF(OR(B133&lt;&gt;"Income",COUNTIFS(Masterlists!$A$6:$A$105,D133)&lt;&gt;1,E133="",COUNTIFS(Masterlists!$P$6:$P$105,E133)&lt;&gt;1,AND(M133&lt;&gt;"",COUNTIFS(Masterlists!$K$6:$K$105,M133)&lt;&gt;1)),"Check entry",IF(COUNTIFS($B$6:$B$205,B133,$C$6:$C$205,C133)&gt;1,"Duplicate ref",IF(J133&lt;0,"Overpaid",IF(J133=0,"Paid",IF(AND(I133&lt;&gt;"",I133&lt;TODAY()),"Overdue",IF(H133&gt;0,"Part-paid","Unpaid")))))))))</x:f>
      </x:c>
      <x:c r="L133" s="10"/>
      <x:c r="M133" s="42"/>
    </x:row>
    <x:row r="134" ht="23" customHeight="1">
      <x:c r="A134" s="19"/>
      <x:c r="B134" s="10"/>
      <x:c r="C134" s="10"/>
      <x:c r="D134" s="10"/>
      <x:c r="E134" s="10"/>
      <x:c r="F134" s="10"/>
      <x:c r="G134" s="14"/>
      <x:c r="H134" s="14"/>
      <x:c r="I134" s="20"/>
      <x:c r="J134" s="16" t="str">
        <x:f>IF(ISBLANK(G134),"",IF(AND(ISNUMBER(G134),OR(H134="",ISNUMBER(H134))),ROUND(G134-H134,2),""))</x:f>
      </x:c>
      <x:c r="K134" s="17" t="str">
        <x:f>IF(COUNTA(A134:I134)=0,"",IF(OR(A134="",B134="",C134="",D134="",ISBLANK(G134)),"Check entry",IF(OR(NOT(ISNUMBER(A134)),AND(B134&lt;&gt;"Income",B134&lt;&gt;"Expense"),NOT(ISNUMBER(G134)),G134&lt;0,AND(H134&lt;&gt;"",NOT(ISNUMBER(H134))),H134&lt;0,AND(I134&lt;&gt;"",NOT(ISNUMBER(I134)))),"Check entry",IF(OR(B134&lt;&gt;"Income",COUNTIFS(Masterlists!$A$6:$A$105,D134)&lt;&gt;1,E134="",COUNTIFS(Masterlists!$P$6:$P$105,E134)&lt;&gt;1,AND(M134&lt;&gt;"",COUNTIFS(Masterlists!$K$6:$K$105,M134)&lt;&gt;1)),"Check entry",IF(COUNTIFS($B$6:$B$205,B134,$C$6:$C$205,C134)&gt;1,"Duplicate ref",IF(J134&lt;0,"Overpaid",IF(J134=0,"Paid",IF(AND(I134&lt;&gt;"",I134&lt;TODAY()),"Overdue",IF(H134&gt;0,"Part-paid","Unpaid")))))))))</x:f>
      </x:c>
      <x:c r="L134" s="10"/>
      <x:c r="M134" s="42"/>
    </x:row>
    <x:row r="135" ht="23" customHeight="1">
      <x:c r="A135" s="19"/>
      <x:c r="B135" s="10"/>
      <x:c r="C135" s="10"/>
      <x:c r="D135" s="10"/>
      <x:c r="E135" s="10"/>
      <x:c r="F135" s="10"/>
      <x:c r="G135" s="14"/>
      <x:c r="H135" s="14"/>
      <x:c r="I135" s="20"/>
      <x:c r="J135" s="16" t="str">
        <x:f>IF(ISBLANK(G135),"",IF(AND(ISNUMBER(G135),OR(H135="",ISNUMBER(H135))),ROUND(G135-H135,2),""))</x:f>
      </x:c>
      <x:c r="K135" s="17" t="str">
        <x:f>IF(COUNTA(A135:I135)=0,"",IF(OR(A135="",B135="",C135="",D135="",ISBLANK(G135)),"Check entry",IF(OR(NOT(ISNUMBER(A135)),AND(B135&lt;&gt;"Income",B135&lt;&gt;"Expense"),NOT(ISNUMBER(G135)),G135&lt;0,AND(H135&lt;&gt;"",NOT(ISNUMBER(H135))),H135&lt;0,AND(I135&lt;&gt;"",NOT(ISNUMBER(I135)))),"Check entry",IF(OR(B135&lt;&gt;"Income",COUNTIFS(Masterlists!$A$6:$A$105,D135)&lt;&gt;1,E135="",COUNTIFS(Masterlists!$P$6:$P$105,E135)&lt;&gt;1,AND(M135&lt;&gt;"",COUNTIFS(Masterlists!$K$6:$K$105,M135)&lt;&gt;1)),"Check entry",IF(COUNTIFS($B$6:$B$205,B135,$C$6:$C$205,C135)&gt;1,"Duplicate ref",IF(J135&lt;0,"Overpaid",IF(J135=0,"Paid",IF(AND(I135&lt;&gt;"",I135&lt;TODAY()),"Overdue",IF(H135&gt;0,"Part-paid","Unpaid")))))))))</x:f>
      </x:c>
      <x:c r="L135" s="10"/>
      <x:c r="M135" s="42"/>
    </x:row>
    <x:row r="136" ht="23" customHeight="1">
      <x:c r="A136" s="19"/>
      <x:c r="B136" s="10"/>
      <x:c r="C136" s="10"/>
      <x:c r="D136" s="10"/>
      <x:c r="E136" s="10"/>
      <x:c r="F136" s="10"/>
      <x:c r="G136" s="14"/>
      <x:c r="H136" s="14"/>
      <x:c r="I136" s="20"/>
      <x:c r="J136" s="16" t="str">
        <x:f>IF(ISBLANK(G136),"",IF(AND(ISNUMBER(G136),OR(H136="",ISNUMBER(H136))),ROUND(G136-H136,2),""))</x:f>
      </x:c>
      <x:c r="K136" s="17" t="str">
        <x:f>IF(COUNTA(A136:I136)=0,"",IF(OR(A136="",B136="",C136="",D136="",ISBLANK(G136)),"Check entry",IF(OR(NOT(ISNUMBER(A136)),AND(B136&lt;&gt;"Income",B136&lt;&gt;"Expense"),NOT(ISNUMBER(G136)),G136&lt;0,AND(H136&lt;&gt;"",NOT(ISNUMBER(H136))),H136&lt;0,AND(I136&lt;&gt;"",NOT(ISNUMBER(I136)))),"Check entry",IF(OR(B136&lt;&gt;"Income",COUNTIFS(Masterlists!$A$6:$A$105,D136)&lt;&gt;1,E136="",COUNTIFS(Masterlists!$P$6:$P$105,E136)&lt;&gt;1,AND(M136&lt;&gt;"",COUNTIFS(Masterlists!$K$6:$K$105,M136)&lt;&gt;1)),"Check entry",IF(COUNTIFS($B$6:$B$205,B136,$C$6:$C$205,C136)&gt;1,"Duplicate ref",IF(J136&lt;0,"Overpaid",IF(J136=0,"Paid",IF(AND(I136&lt;&gt;"",I136&lt;TODAY()),"Overdue",IF(H136&gt;0,"Part-paid","Unpaid")))))))))</x:f>
      </x:c>
      <x:c r="L136" s="10"/>
      <x:c r="M136" s="42"/>
    </x:row>
    <x:row r="137" ht="23" customHeight="1">
      <x:c r="A137" s="19"/>
      <x:c r="B137" s="10"/>
      <x:c r="C137" s="10"/>
      <x:c r="D137" s="10"/>
      <x:c r="E137" s="10"/>
      <x:c r="F137" s="10"/>
      <x:c r="G137" s="14"/>
      <x:c r="H137" s="14"/>
      <x:c r="I137" s="20"/>
      <x:c r="J137" s="16" t="str">
        <x:f>IF(ISBLANK(G137),"",IF(AND(ISNUMBER(G137),OR(H137="",ISNUMBER(H137))),ROUND(G137-H137,2),""))</x:f>
      </x:c>
      <x:c r="K137" s="17" t="str">
        <x:f>IF(COUNTA(A137:I137)=0,"",IF(OR(A137="",B137="",C137="",D137="",ISBLANK(G137)),"Check entry",IF(OR(NOT(ISNUMBER(A137)),AND(B137&lt;&gt;"Income",B137&lt;&gt;"Expense"),NOT(ISNUMBER(G137)),G137&lt;0,AND(H137&lt;&gt;"",NOT(ISNUMBER(H137))),H137&lt;0,AND(I137&lt;&gt;"",NOT(ISNUMBER(I137)))),"Check entry",IF(OR(B137&lt;&gt;"Income",COUNTIFS(Masterlists!$A$6:$A$105,D137)&lt;&gt;1,E137="",COUNTIFS(Masterlists!$P$6:$P$105,E137)&lt;&gt;1,AND(M137&lt;&gt;"",COUNTIFS(Masterlists!$K$6:$K$105,M137)&lt;&gt;1)),"Check entry",IF(COUNTIFS($B$6:$B$205,B137,$C$6:$C$205,C137)&gt;1,"Duplicate ref",IF(J137&lt;0,"Overpaid",IF(J137=0,"Paid",IF(AND(I137&lt;&gt;"",I137&lt;TODAY()),"Overdue",IF(H137&gt;0,"Part-paid","Unpaid")))))))))</x:f>
      </x:c>
      <x:c r="L137" s="10"/>
      <x:c r="M137" s="42"/>
    </x:row>
    <x:row r="138" ht="23" customHeight="1">
      <x:c r="A138" s="19"/>
      <x:c r="B138" s="10"/>
      <x:c r="C138" s="10"/>
      <x:c r="D138" s="10"/>
      <x:c r="E138" s="10"/>
      <x:c r="F138" s="10"/>
      <x:c r="G138" s="14"/>
      <x:c r="H138" s="14"/>
      <x:c r="I138" s="20"/>
      <x:c r="J138" s="16" t="str">
        <x:f>IF(ISBLANK(G138),"",IF(AND(ISNUMBER(G138),OR(H138="",ISNUMBER(H138))),ROUND(G138-H138,2),""))</x:f>
      </x:c>
      <x:c r="K138" s="17" t="str">
        <x:f>IF(COUNTA(A138:I138)=0,"",IF(OR(A138="",B138="",C138="",D138="",ISBLANK(G138)),"Check entry",IF(OR(NOT(ISNUMBER(A138)),AND(B138&lt;&gt;"Income",B138&lt;&gt;"Expense"),NOT(ISNUMBER(G138)),G138&lt;0,AND(H138&lt;&gt;"",NOT(ISNUMBER(H138))),H138&lt;0,AND(I138&lt;&gt;"",NOT(ISNUMBER(I138)))),"Check entry",IF(OR(B138&lt;&gt;"Income",COUNTIFS(Masterlists!$A$6:$A$105,D138)&lt;&gt;1,E138="",COUNTIFS(Masterlists!$P$6:$P$105,E138)&lt;&gt;1,AND(M138&lt;&gt;"",COUNTIFS(Masterlists!$K$6:$K$105,M138)&lt;&gt;1)),"Check entry",IF(COUNTIFS($B$6:$B$205,B138,$C$6:$C$205,C138)&gt;1,"Duplicate ref",IF(J138&lt;0,"Overpaid",IF(J138=0,"Paid",IF(AND(I138&lt;&gt;"",I138&lt;TODAY()),"Overdue",IF(H138&gt;0,"Part-paid","Unpaid")))))))))</x:f>
      </x:c>
      <x:c r="L138" s="10"/>
      <x:c r="M138" s="42"/>
    </x:row>
    <x:row r="139" ht="23" customHeight="1">
      <x:c r="A139" s="19"/>
      <x:c r="B139" s="10"/>
      <x:c r="C139" s="10"/>
      <x:c r="D139" s="10"/>
      <x:c r="E139" s="10"/>
      <x:c r="F139" s="10"/>
      <x:c r="G139" s="14"/>
      <x:c r="H139" s="14"/>
      <x:c r="I139" s="20"/>
      <x:c r="J139" s="16" t="str">
        <x:f>IF(ISBLANK(G139),"",IF(AND(ISNUMBER(G139),OR(H139="",ISNUMBER(H139))),ROUND(G139-H139,2),""))</x:f>
      </x:c>
      <x:c r="K139" s="17" t="str">
        <x:f>IF(COUNTA(A139:I139)=0,"",IF(OR(A139="",B139="",C139="",D139="",ISBLANK(G139)),"Check entry",IF(OR(NOT(ISNUMBER(A139)),AND(B139&lt;&gt;"Income",B139&lt;&gt;"Expense"),NOT(ISNUMBER(G139)),G139&lt;0,AND(H139&lt;&gt;"",NOT(ISNUMBER(H139))),H139&lt;0,AND(I139&lt;&gt;"",NOT(ISNUMBER(I139)))),"Check entry",IF(OR(B139&lt;&gt;"Income",COUNTIFS(Masterlists!$A$6:$A$105,D139)&lt;&gt;1,E139="",COUNTIFS(Masterlists!$P$6:$P$105,E139)&lt;&gt;1,AND(M139&lt;&gt;"",COUNTIFS(Masterlists!$K$6:$K$105,M139)&lt;&gt;1)),"Check entry",IF(COUNTIFS($B$6:$B$205,B139,$C$6:$C$205,C139)&gt;1,"Duplicate ref",IF(J139&lt;0,"Overpaid",IF(J139=0,"Paid",IF(AND(I139&lt;&gt;"",I139&lt;TODAY()),"Overdue",IF(H139&gt;0,"Part-paid","Unpaid")))))))))</x:f>
      </x:c>
      <x:c r="L139" s="10"/>
      <x:c r="M139" s="42"/>
    </x:row>
    <x:row r="140" ht="23" customHeight="1">
      <x:c r="A140" s="19"/>
      <x:c r="B140" s="10"/>
      <x:c r="C140" s="10"/>
      <x:c r="D140" s="10"/>
      <x:c r="E140" s="10"/>
      <x:c r="F140" s="10"/>
      <x:c r="G140" s="14"/>
      <x:c r="H140" s="14"/>
      <x:c r="I140" s="20"/>
      <x:c r="J140" s="16" t="str">
        <x:f>IF(ISBLANK(G140),"",IF(AND(ISNUMBER(G140),OR(H140="",ISNUMBER(H140))),ROUND(G140-H140,2),""))</x:f>
      </x:c>
      <x:c r="K140" s="17" t="str">
        <x:f>IF(COUNTA(A140:I140)=0,"",IF(OR(A140="",B140="",C140="",D140="",ISBLANK(G140)),"Check entry",IF(OR(NOT(ISNUMBER(A140)),AND(B140&lt;&gt;"Income",B140&lt;&gt;"Expense"),NOT(ISNUMBER(G140)),G140&lt;0,AND(H140&lt;&gt;"",NOT(ISNUMBER(H140))),H140&lt;0,AND(I140&lt;&gt;"",NOT(ISNUMBER(I140)))),"Check entry",IF(OR(B140&lt;&gt;"Income",COUNTIFS(Masterlists!$A$6:$A$105,D140)&lt;&gt;1,E140="",COUNTIFS(Masterlists!$P$6:$P$105,E140)&lt;&gt;1,AND(M140&lt;&gt;"",COUNTIFS(Masterlists!$K$6:$K$105,M140)&lt;&gt;1)),"Check entry",IF(COUNTIFS($B$6:$B$205,B140,$C$6:$C$205,C140)&gt;1,"Duplicate ref",IF(J140&lt;0,"Overpaid",IF(J140=0,"Paid",IF(AND(I140&lt;&gt;"",I140&lt;TODAY()),"Overdue",IF(H140&gt;0,"Part-paid","Unpaid")))))))))</x:f>
      </x:c>
      <x:c r="L140" s="10"/>
      <x:c r="M140" s="42"/>
    </x:row>
    <x:row r="141" ht="23" customHeight="1">
      <x:c r="A141" s="19"/>
      <x:c r="B141" s="10"/>
      <x:c r="C141" s="10"/>
      <x:c r="D141" s="10"/>
      <x:c r="E141" s="10"/>
      <x:c r="F141" s="10"/>
      <x:c r="G141" s="14"/>
      <x:c r="H141" s="14"/>
      <x:c r="I141" s="20"/>
      <x:c r="J141" s="16" t="str">
        <x:f>IF(ISBLANK(G141),"",IF(AND(ISNUMBER(G141),OR(H141="",ISNUMBER(H141))),ROUND(G141-H141,2),""))</x:f>
      </x:c>
      <x:c r="K141" s="17" t="str">
        <x:f>IF(COUNTA(A141:I141)=0,"",IF(OR(A141="",B141="",C141="",D141="",ISBLANK(G141)),"Check entry",IF(OR(NOT(ISNUMBER(A141)),AND(B141&lt;&gt;"Income",B141&lt;&gt;"Expense"),NOT(ISNUMBER(G141)),G141&lt;0,AND(H141&lt;&gt;"",NOT(ISNUMBER(H141))),H141&lt;0,AND(I141&lt;&gt;"",NOT(ISNUMBER(I141)))),"Check entry",IF(OR(B141&lt;&gt;"Income",COUNTIFS(Masterlists!$A$6:$A$105,D141)&lt;&gt;1,E141="",COUNTIFS(Masterlists!$P$6:$P$105,E141)&lt;&gt;1,AND(M141&lt;&gt;"",COUNTIFS(Masterlists!$K$6:$K$105,M141)&lt;&gt;1)),"Check entry",IF(COUNTIFS($B$6:$B$205,B141,$C$6:$C$205,C141)&gt;1,"Duplicate ref",IF(J141&lt;0,"Overpaid",IF(J141=0,"Paid",IF(AND(I141&lt;&gt;"",I141&lt;TODAY()),"Overdue",IF(H141&gt;0,"Part-paid","Unpaid")))))))))</x:f>
      </x:c>
      <x:c r="L141" s="10"/>
      <x:c r="M141" s="42"/>
    </x:row>
    <x:row r="142" ht="23" customHeight="1">
      <x:c r="A142" s="19"/>
      <x:c r="B142" s="10"/>
      <x:c r="C142" s="10"/>
      <x:c r="D142" s="10"/>
      <x:c r="E142" s="10"/>
      <x:c r="F142" s="10"/>
      <x:c r="G142" s="14"/>
      <x:c r="H142" s="14"/>
      <x:c r="I142" s="20"/>
      <x:c r="J142" s="16" t="str">
        <x:f>IF(ISBLANK(G142),"",IF(AND(ISNUMBER(G142),OR(H142="",ISNUMBER(H142))),ROUND(G142-H142,2),""))</x:f>
      </x:c>
      <x:c r="K142" s="17" t="str">
        <x:f>IF(COUNTA(A142:I142)=0,"",IF(OR(A142="",B142="",C142="",D142="",ISBLANK(G142)),"Check entry",IF(OR(NOT(ISNUMBER(A142)),AND(B142&lt;&gt;"Income",B142&lt;&gt;"Expense"),NOT(ISNUMBER(G142)),G142&lt;0,AND(H142&lt;&gt;"",NOT(ISNUMBER(H142))),H142&lt;0,AND(I142&lt;&gt;"",NOT(ISNUMBER(I142)))),"Check entry",IF(OR(B142&lt;&gt;"Income",COUNTIFS(Masterlists!$A$6:$A$105,D142)&lt;&gt;1,E142="",COUNTIFS(Masterlists!$P$6:$P$105,E142)&lt;&gt;1,AND(M142&lt;&gt;"",COUNTIFS(Masterlists!$K$6:$K$105,M142)&lt;&gt;1)),"Check entry",IF(COUNTIFS($B$6:$B$205,B142,$C$6:$C$205,C142)&gt;1,"Duplicate ref",IF(J142&lt;0,"Overpaid",IF(J142=0,"Paid",IF(AND(I142&lt;&gt;"",I142&lt;TODAY()),"Overdue",IF(H142&gt;0,"Part-paid","Unpaid")))))))))</x:f>
      </x:c>
      <x:c r="L142" s="10"/>
      <x:c r="M142" s="42"/>
    </x:row>
    <x:row r="143" ht="23" customHeight="1">
      <x:c r="A143" s="19"/>
      <x:c r="B143" s="10"/>
      <x:c r="C143" s="10"/>
      <x:c r="D143" s="10"/>
      <x:c r="E143" s="10"/>
      <x:c r="F143" s="10"/>
      <x:c r="G143" s="14"/>
      <x:c r="H143" s="14"/>
      <x:c r="I143" s="20"/>
      <x:c r="J143" s="16" t="str">
        <x:f>IF(ISBLANK(G143),"",IF(AND(ISNUMBER(G143),OR(H143="",ISNUMBER(H143))),ROUND(G143-H143,2),""))</x:f>
      </x:c>
      <x:c r="K143" s="17" t="str">
        <x:f>IF(COUNTA(A143:I143)=0,"",IF(OR(A143="",B143="",C143="",D143="",ISBLANK(G143)),"Check entry",IF(OR(NOT(ISNUMBER(A143)),AND(B143&lt;&gt;"Income",B143&lt;&gt;"Expense"),NOT(ISNUMBER(G143)),G143&lt;0,AND(H143&lt;&gt;"",NOT(ISNUMBER(H143))),H143&lt;0,AND(I143&lt;&gt;"",NOT(ISNUMBER(I143)))),"Check entry",IF(OR(B143&lt;&gt;"Income",COUNTIFS(Masterlists!$A$6:$A$105,D143)&lt;&gt;1,E143="",COUNTIFS(Masterlists!$P$6:$P$105,E143)&lt;&gt;1,AND(M143&lt;&gt;"",COUNTIFS(Masterlists!$K$6:$K$105,M143)&lt;&gt;1)),"Check entry",IF(COUNTIFS($B$6:$B$205,B143,$C$6:$C$205,C143)&gt;1,"Duplicate ref",IF(J143&lt;0,"Overpaid",IF(J143=0,"Paid",IF(AND(I143&lt;&gt;"",I143&lt;TODAY()),"Overdue",IF(H143&gt;0,"Part-paid","Unpaid")))))))))</x:f>
      </x:c>
      <x:c r="L143" s="10"/>
      <x:c r="M143" s="42"/>
    </x:row>
    <x:row r="144" ht="23" customHeight="1">
      <x:c r="A144" s="19"/>
      <x:c r="B144" s="10"/>
      <x:c r="C144" s="10"/>
      <x:c r="D144" s="10"/>
      <x:c r="E144" s="10"/>
      <x:c r="F144" s="10"/>
      <x:c r="G144" s="14"/>
      <x:c r="H144" s="14"/>
      <x:c r="I144" s="20"/>
      <x:c r="J144" s="16" t="str">
        <x:f>IF(ISBLANK(G144),"",IF(AND(ISNUMBER(G144),OR(H144="",ISNUMBER(H144))),ROUND(G144-H144,2),""))</x:f>
      </x:c>
      <x:c r="K144" s="17" t="str">
        <x:f>IF(COUNTA(A144:I144)=0,"",IF(OR(A144="",B144="",C144="",D144="",ISBLANK(G144)),"Check entry",IF(OR(NOT(ISNUMBER(A144)),AND(B144&lt;&gt;"Income",B144&lt;&gt;"Expense"),NOT(ISNUMBER(G144)),G144&lt;0,AND(H144&lt;&gt;"",NOT(ISNUMBER(H144))),H144&lt;0,AND(I144&lt;&gt;"",NOT(ISNUMBER(I144)))),"Check entry",IF(OR(B144&lt;&gt;"Income",COUNTIFS(Masterlists!$A$6:$A$105,D144)&lt;&gt;1,E144="",COUNTIFS(Masterlists!$P$6:$P$105,E144)&lt;&gt;1,AND(M144&lt;&gt;"",COUNTIFS(Masterlists!$K$6:$K$105,M144)&lt;&gt;1)),"Check entry",IF(COUNTIFS($B$6:$B$205,B144,$C$6:$C$205,C144)&gt;1,"Duplicate ref",IF(J144&lt;0,"Overpaid",IF(J144=0,"Paid",IF(AND(I144&lt;&gt;"",I144&lt;TODAY()),"Overdue",IF(H144&gt;0,"Part-paid","Unpaid")))))))))</x:f>
      </x:c>
      <x:c r="L144" s="10"/>
      <x:c r="M144" s="42"/>
    </x:row>
    <x:row r="145" ht="23" customHeight="1">
      <x:c r="A145" s="19"/>
      <x:c r="B145" s="10"/>
      <x:c r="C145" s="10"/>
      <x:c r="D145" s="10"/>
      <x:c r="E145" s="10"/>
      <x:c r="F145" s="10"/>
      <x:c r="G145" s="14"/>
      <x:c r="H145" s="14"/>
      <x:c r="I145" s="20"/>
      <x:c r="J145" s="16" t="str">
        <x:f>IF(ISBLANK(G145),"",IF(AND(ISNUMBER(G145),OR(H145="",ISNUMBER(H145))),ROUND(G145-H145,2),""))</x:f>
      </x:c>
      <x:c r="K145" s="17" t="str">
        <x:f>IF(COUNTA(A145:I145)=0,"",IF(OR(A145="",B145="",C145="",D145="",ISBLANK(G145)),"Check entry",IF(OR(NOT(ISNUMBER(A145)),AND(B145&lt;&gt;"Income",B145&lt;&gt;"Expense"),NOT(ISNUMBER(G145)),G145&lt;0,AND(H145&lt;&gt;"",NOT(ISNUMBER(H145))),H145&lt;0,AND(I145&lt;&gt;"",NOT(ISNUMBER(I145)))),"Check entry",IF(OR(B145&lt;&gt;"Income",COUNTIFS(Masterlists!$A$6:$A$105,D145)&lt;&gt;1,E145="",COUNTIFS(Masterlists!$P$6:$P$105,E145)&lt;&gt;1,AND(M145&lt;&gt;"",COUNTIFS(Masterlists!$K$6:$K$105,M145)&lt;&gt;1)),"Check entry",IF(COUNTIFS($B$6:$B$205,B145,$C$6:$C$205,C145)&gt;1,"Duplicate ref",IF(J145&lt;0,"Overpaid",IF(J145=0,"Paid",IF(AND(I145&lt;&gt;"",I145&lt;TODAY()),"Overdue",IF(H145&gt;0,"Part-paid","Unpaid")))))))))</x:f>
      </x:c>
      <x:c r="L145" s="10"/>
      <x:c r="M145" s="42"/>
    </x:row>
    <x:row r="146" ht="23" customHeight="1">
      <x:c r="A146" s="19"/>
      <x:c r="B146" s="10"/>
      <x:c r="C146" s="10"/>
      <x:c r="D146" s="10"/>
      <x:c r="E146" s="10"/>
      <x:c r="F146" s="10"/>
      <x:c r="G146" s="14"/>
      <x:c r="H146" s="14"/>
      <x:c r="I146" s="20"/>
      <x:c r="J146" s="16" t="str">
        <x:f>IF(ISBLANK(G146),"",IF(AND(ISNUMBER(G146),OR(H146="",ISNUMBER(H146))),ROUND(G146-H146,2),""))</x:f>
      </x:c>
      <x:c r="K146" s="17" t="str">
        <x:f>IF(COUNTA(A146:I146)=0,"",IF(OR(A146="",B146="",C146="",D146="",ISBLANK(G146)),"Check entry",IF(OR(NOT(ISNUMBER(A146)),AND(B146&lt;&gt;"Income",B146&lt;&gt;"Expense"),NOT(ISNUMBER(G146)),G146&lt;0,AND(H146&lt;&gt;"",NOT(ISNUMBER(H146))),H146&lt;0,AND(I146&lt;&gt;"",NOT(ISNUMBER(I146)))),"Check entry",IF(OR(B146&lt;&gt;"Income",COUNTIFS(Masterlists!$A$6:$A$105,D146)&lt;&gt;1,E146="",COUNTIFS(Masterlists!$P$6:$P$105,E146)&lt;&gt;1,AND(M146&lt;&gt;"",COUNTIFS(Masterlists!$K$6:$K$105,M146)&lt;&gt;1)),"Check entry",IF(COUNTIFS($B$6:$B$205,B146,$C$6:$C$205,C146)&gt;1,"Duplicate ref",IF(J146&lt;0,"Overpaid",IF(J146=0,"Paid",IF(AND(I146&lt;&gt;"",I146&lt;TODAY()),"Overdue",IF(H146&gt;0,"Part-paid","Unpaid")))))))))</x:f>
      </x:c>
      <x:c r="L146" s="10"/>
      <x:c r="M146" s="42"/>
    </x:row>
    <x:row r="147" ht="23" customHeight="1">
      <x:c r="A147" s="19"/>
      <x:c r="B147" s="10"/>
      <x:c r="C147" s="10"/>
      <x:c r="D147" s="10"/>
      <x:c r="E147" s="10"/>
      <x:c r="F147" s="10"/>
      <x:c r="G147" s="14"/>
      <x:c r="H147" s="14"/>
      <x:c r="I147" s="20"/>
      <x:c r="J147" s="16" t="str">
        <x:f>IF(ISBLANK(G147),"",IF(AND(ISNUMBER(G147),OR(H147="",ISNUMBER(H147))),ROUND(G147-H147,2),""))</x:f>
      </x:c>
      <x:c r="K147" s="17" t="str">
        <x:f>IF(COUNTA(A147:I147)=0,"",IF(OR(A147="",B147="",C147="",D147="",ISBLANK(G147)),"Check entry",IF(OR(NOT(ISNUMBER(A147)),AND(B147&lt;&gt;"Income",B147&lt;&gt;"Expense"),NOT(ISNUMBER(G147)),G147&lt;0,AND(H147&lt;&gt;"",NOT(ISNUMBER(H147))),H147&lt;0,AND(I147&lt;&gt;"",NOT(ISNUMBER(I147)))),"Check entry",IF(OR(B147&lt;&gt;"Income",COUNTIFS(Masterlists!$A$6:$A$105,D147)&lt;&gt;1,E147="",COUNTIFS(Masterlists!$P$6:$P$105,E147)&lt;&gt;1,AND(M147&lt;&gt;"",COUNTIFS(Masterlists!$K$6:$K$105,M147)&lt;&gt;1)),"Check entry",IF(COUNTIFS($B$6:$B$205,B147,$C$6:$C$205,C147)&gt;1,"Duplicate ref",IF(J147&lt;0,"Overpaid",IF(J147=0,"Paid",IF(AND(I147&lt;&gt;"",I147&lt;TODAY()),"Overdue",IF(H147&gt;0,"Part-paid","Unpaid")))))))))</x:f>
      </x:c>
      <x:c r="L147" s="10"/>
      <x:c r="M147" s="42"/>
    </x:row>
    <x:row r="148" ht="23" customHeight="1">
      <x:c r="A148" s="19"/>
      <x:c r="B148" s="10"/>
      <x:c r="C148" s="10"/>
      <x:c r="D148" s="10"/>
      <x:c r="E148" s="10"/>
      <x:c r="F148" s="10"/>
      <x:c r="G148" s="14"/>
      <x:c r="H148" s="14"/>
      <x:c r="I148" s="20"/>
      <x:c r="J148" s="16" t="str">
        <x:f>IF(ISBLANK(G148),"",IF(AND(ISNUMBER(G148),OR(H148="",ISNUMBER(H148))),ROUND(G148-H148,2),""))</x:f>
      </x:c>
      <x:c r="K148" s="17" t="str">
        <x:f>IF(COUNTA(A148:I148)=0,"",IF(OR(A148="",B148="",C148="",D148="",ISBLANK(G148)),"Check entry",IF(OR(NOT(ISNUMBER(A148)),AND(B148&lt;&gt;"Income",B148&lt;&gt;"Expense"),NOT(ISNUMBER(G148)),G148&lt;0,AND(H148&lt;&gt;"",NOT(ISNUMBER(H148))),H148&lt;0,AND(I148&lt;&gt;"",NOT(ISNUMBER(I148)))),"Check entry",IF(OR(B148&lt;&gt;"Income",COUNTIFS(Masterlists!$A$6:$A$105,D148)&lt;&gt;1,E148="",COUNTIFS(Masterlists!$P$6:$P$105,E148)&lt;&gt;1,AND(M148&lt;&gt;"",COUNTIFS(Masterlists!$K$6:$K$105,M148)&lt;&gt;1)),"Check entry",IF(COUNTIFS($B$6:$B$205,B148,$C$6:$C$205,C148)&gt;1,"Duplicate ref",IF(J148&lt;0,"Overpaid",IF(J148=0,"Paid",IF(AND(I148&lt;&gt;"",I148&lt;TODAY()),"Overdue",IF(H148&gt;0,"Part-paid","Unpaid")))))))))</x:f>
      </x:c>
      <x:c r="L148" s="10"/>
      <x:c r="M148" s="42"/>
    </x:row>
    <x:row r="149" ht="23" customHeight="1">
      <x:c r="A149" s="19"/>
      <x:c r="B149" s="10"/>
      <x:c r="C149" s="10"/>
      <x:c r="D149" s="10"/>
      <x:c r="E149" s="10"/>
      <x:c r="F149" s="10"/>
      <x:c r="G149" s="14"/>
      <x:c r="H149" s="14"/>
      <x:c r="I149" s="20"/>
      <x:c r="J149" s="16" t="str">
        <x:f>IF(ISBLANK(G149),"",IF(AND(ISNUMBER(G149),OR(H149="",ISNUMBER(H149))),ROUND(G149-H149,2),""))</x:f>
      </x:c>
      <x:c r="K149" s="17" t="str">
        <x:f>IF(COUNTA(A149:I149)=0,"",IF(OR(A149="",B149="",C149="",D149="",ISBLANK(G149)),"Check entry",IF(OR(NOT(ISNUMBER(A149)),AND(B149&lt;&gt;"Income",B149&lt;&gt;"Expense"),NOT(ISNUMBER(G149)),G149&lt;0,AND(H149&lt;&gt;"",NOT(ISNUMBER(H149))),H149&lt;0,AND(I149&lt;&gt;"",NOT(ISNUMBER(I149)))),"Check entry",IF(OR(B149&lt;&gt;"Income",COUNTIFS(Masterlists!$A$6:$A$105,D149)&lt;&gt;1,E149="",COUNTIFS(Masterlists!$P$6:$P$105,E149)&lt;&gt;1,AND(M149&lt;&gt;"",COUNTIFS(Masterlists!$K$6:$K$105,M149)&lt;&gt;1)),"Check entry",IF(COUNTIFS($B$6:$B$205,B149,$C$6:$C$205,C149)&gt;1,"Duplicate ref",IF(J149&lt;0,"Overpaid",IF(J149=0,"Paid",IF(AND(I149&lt;&gt;"",I149&lt;TODAY()),"Overdue",IF(H149&gt;0,"Part-paid","Unpaid")))))))))</x:f>
      </x:c>
      <x:c r="L149" s="10"/>
      <x:c r="M149" s="42"/>
    </x:row>
    <x:row r="150" ht="23" customHeight="1">
      <x:c r="A150" s="19"/>
      <x:c r="B150" s="10"/>
      <x:c r="C150" s="10"/>
      <x:c r="D150" s="10"/>
      <x:c r="E150" s="10"/>
      <x:c r="F150" s="10"/>
      <x:c r="G150" s="14"/>
      <x:c r="H150" s="14"/>
      <x:c r="I150" s="20"/>
      <x:c r="J150" s="16" t="str">
        <x:f>IF(ISBLANK(G150),"",IF(AND(ISNUMBER(G150),OR(H150="",ISNUMBER(H150))),ROUND(G150-H150,2),""))</x:f>
      </x:c>
      <x:c r="K150" s="17" t="str">
        <x:f>IF(COUNTA(A150:I150)=0,"",IF(OR(A150="",B150="",C150="",D150="",ISBLANK(G150)),"Check entry",IF(OR(NOT(ISNUMBER(A150)),AND(B150&lt;&gt;"Income",B150&lt;&gt;"Expense"),NOT(ISNUMBER(G150)),G150&lt;0,AND(H150&lt;&gt;"",NOT(ISNUMBER(H150))),H150&lt;0,AND(I150&lt;&gt;"",NOT(ISNUMBER(I150)))),"Check entry",IF(OR(B150&lt;&gt;"Income",COUNTIFS(Masterlists!$A$6:$A$105,D150)&lt;&gt;1,E150="",COUNTIFS(Masterlists!$P$6:$P$105,E150)&lt;&gt;1,AND(M150&lt;&gt;"",COUNTIFS(Masterlists!$K$6:$K$105,M150)&lt;&gt;1)),"Check entry",IF(COUNTIFS($B$6:$B$205,B150,$C$6:$C$205,C150)&gt;1,"Duplicate ref",IF(J150&lt;0,"Overpaid",IF(J150=0,"Paid",IF(AND(I150&lt;&gt;"",I150&lt;TODAY()),"Overdue",IF(H150&gt;0,"Part-paid","Unpaid")))))))))</x:f>
      </x:c>
      <x:c r="L150" s="10"/>
      <x:c r="M150" s="42"/>
    </x:row>
    <x:row r="151" ht="23" customHeight="1">
      <x:c r="A151" s="19"/>
      <x:c r="B151" s="10"/>
      <x:c r="C151" s="10"/>
      <x:c r="D151" s="10"/>
      <x:c r="E151" s="10"/>
      <x:c r="F151" s="10"/>
      <x:c r="G151" s="14"/>
      <x:c r="H151" s="14"/>
      <x:c r="I151" s="20"/>
      <x:c r="J151" s="16" t="str">
        <x:f>IF(ISBLANK(G151),"",IF(AND(ISNUMBER(G151),OR(H151="",ISNUMBER(H151))),ROUND(G151-H151,2),""))</x:f>
      </x:c>
      <x:c r="K151" s="17" t="str">
        <x:f>IF(COUNTA(A151:I151)=0,"",IF(OR(A151="",B151="",C151="",D151="",ISBLANK(G151)),"Check entry",IF(OR(NOT(ISNUMBER(A151)),AND(B151&lt;&gt;"Income",B151&lt;&gt;"Expense"),NOT(ISNUMBER(G151)),G151&lt;0,AND(H151&lt;&gt;"",NOT(ISNUMBER(H151))),H151&lt;0,AND(I151&lt;&gt;"",NOT(ISNUMBER(I151)))),"Check entry",IF(OR(B151&lt;&gt;"Income",COUNTIFS(Masterlists!$A$6:$A$105,D151)&lt;&gt;1,E151="",COUNTIFS(Masterlists!$P$6:$P$105,E151)&lt;&gt;1,AND(M151&lt;&gt;"",COUNTIFS(Masterlists!$K$6:$K$105,M151)&lt;&gt;1)),"Check entry",IF(COUNTIFS($B$6:$B$205,B151,$C$6:$C$205,C151)&gt;1,"Duplicate ref",IF(J151&lt;0,"Overpaid",IF(J151=0,"Paid",IF(AND(I151&lt;&gt;"",I151&lt;TODAY()),"Overdue",IF(H151&gt;0,"Part-paid","Unpaid")))))))))</x:f>
      </x:c>
      <x:c r="L151" s="10"/>
      <x:c r="M151" s="42"/>
    </x:row>
    <x:row r="152" ht="23" customHeight="1">
      <x:c r="A152" s="19"/>
      <x:c r="B152" s="10"/>
      <x:c r="C152" s="10"/>
      <x:c r="D152" s="10"/>
      <x:c r="E152" s="10"/>
      <x:c r="F152" s="10"/>
      <x:c r="G152" s="14"/>
      <x:c r="H152" s="14"/>
      <x:c r="I152" s="20"/>
      <x:c r="J152" s="16" t="str">
        <x:f>IF(ISBLANK(G152),"",IF(AND(ISNUMBER(G152),OR(H152="",ISNUMBER(H152))),ROUND(G152-H152,2),""))</x:f>
      </x:c>
      <x:c r="K152" s="17" t="str">
        <x:f>IF(COUNTA(A152:I152)=0,"",IF(OR(A152="",B152="",C152="",D152="",ISBLANK(G152)),"Check entry",IF(OR(NOT(ISNUMBER(A152)),AND(B152&lt;&gt;"Income",B152&lt;&gt;"Expense"),NOT(ISNUMBER(G152)),G152&lt;0,AND(H152&lt;&gt;"",NOT(ISNUMBER(H152))),H152&lt;0,AND(I152&lt;&gt;"",NOT(ISNUMBER(I152)))),"Check entry",IF(OR(B152&lt;&gt;"Income",COUNTIFS(Masterlists!$A$6:$A$105,D152)&lt;&gt;1,E152="",COUNTIFS(Masterlists!$P$6:$P$105,E152)&lt;&gt;1,AND(M152&lt;&gt;"",COUNTIFS(Masterlists!$K$6:$K$105,M152)&lt;&gt;1)),"Check entry",IF(COUNTIFS($B$6:$B$205,B152,$C$6:$C$205,C152)&gt;1,"Duplicate ref",IF(J152&lt;0,"Overpaid",IF(J152=0,"Paid",IF(AND(I152&lt;&gt;"",I152&lt;TODAY()),"Overdue",IF(H152&gt;0,"Part-paid","Unpaid")))))))))</x:f>
      </x:c>
      <x:c r="L152" s="10"/>
      <x:c r="M152" s="42"/>
    </x:row>
    <x:row r="153" ht="23" customHeight="1">
      <x:c r="A153" s="19"/>
      <x:c r="B153" s="10"/>
      <x:c r="C153" s="10"/>
      <x:c r="D153" s="10"/>
      <x:c r="E153" s="10"/>
      <x:c r="F153" s="10"/>
      <x:c r="G153" s="14"/>
      <x:c r="H153" s="14"/>
      <x:c r="I153" s="20"/>
      <x:c r="J153" s="16" t="str">
        <x:f>IF(ISBLANK(G153),"",IF(AND(ISNUMBER(G153),OR(H153="",ISNUMBER(H153))),ROUND(G153-H153,2),""))</x:f>
      </x:c>
      <x:c r="K153" s="17" t="str">
        <x:f>IF(COUNTA(A153:I153)=0,"",IF(OR(A153="",B153="",C153="",D153="",ISBLANK(G153)),"Check entry",IF(OR(NOT(ISNUMBER(A153)),AND(B153&lt;&gt;"Income",B153&lt;&gt;"Expense"),NOT(ISNUMBER(G153)),G153&lt;0,AND(H153&lt;&gt;"",NOT(ISNUMBER(H153))),H153&lt;0,AND(I153&lt;&gt;"",NOT(ISNUMBER(I153)))),"Check entry",IF(OR(B153&lt;&gt;"Income",COUNTIFS(Masterlists!$A$6:$A$105,D153)&lt;&gt;1,E153="",COUNTIFS(Masterlists!$P$6:$P$105,E153)&lt;&gt;1,AND(M153&lt;&gt;"",COUNTIFS(Masterlists!$K$6:$K$105,M153)&lt;&gt;1)),"Check entry",IF(COUNTIFS($B$6:$B$205,B153,$C$6:$C$205,C153)&gt;1,"Duplicate ref",IF(J153&lt;0,"Overpaid",IF(J153=0,"Paid",IF(AND(I153&lt;&gt;"",I153&lt;TODAY()),"Overdue",IF(H153&gt;0,"Part-paid","Unpaid")))))))))</x:f>
      </x:c>
      <x:c r="L153" s="10"/>
      <x:c r="M153" s="42"/>
    </x:row>
    <x:row r="154" ht="23" customHeight="1">
      <x:c r="A154" s="19"/>
      <x:c r="B154" s="10"/>
      <x:c r="C154" s="10"/>
      <x:c r="D154" s="10"/>
      <x:c r="E154" s="10"/>
      <x:c r="F154" s="10"/>
      <x:c r="G154" s="14"/>
      <x:c r="H154" s="14"/>
      <x:c r="I154" s="20"/>
      <x:c r="J154" s="16" t="str">
        <x:f>IF(ISBLANK(G154),"",IF(AND(ISNUMBER(G154),OR(H154="",ISNUMBER(H154))),ROUND(G154-H154,2),""))</x:f>
      </x:c>
      <x:c r="K154" s="17" t="str">
        <x:f>IF(COUNTA(A154:I154)=0,"",IF(OR(A154="",B154="",C154="",D154="",ISBLANK(G154)),"Check entry",IF(OR(NOT(ISNUMBER(A154)),AND(B154&lt;&gt;"Income",B154&lt;&gt;"Expense"),NOT(ISNUMBER(G154)),G154&lt;0,AND(H154&lt;&gt;"",NOT(ISNUMBER(H154))),H154&lt;0,AND(I154&lt;&gt;"",NOT(ISNUMBER(I154)))),"Check entry",IF(OR(B154&lt;&gt;"Income",COUNTIFS(Masterlists!$A$6:$A$105,D154)&lt;&gt;1,E154="",COUNTIFS(Masterlists!$P$6:$P$105,E154)&lt;&gt;1,AND(M154&lt;&gt;"",COUNTIFS(Masterlists!$K$6:$K$105,M154)&lt;&gt;1)),"Check entry",IF(COUNTIFS($B$6:$B$205,B154,$C$6:$C$205,C154)&gt;1,"Duplicate ref",IF(J154&lt;0,"Overpaid",IF(J154=0,"Paid",IF(AND(I154&lt;&gt;"",I154&lt;TODAY()),"Overdue",IF(H154&gt;0,"Part-paid","Unpaid")))))))))</x:f>
      </x:c>
      <x:c r="L154" s="10"/>
      <x:c r="M154" s="42"/>
    </x:row>
    <x:row r="155" ht="23" customHeight="1">
      <x:c r="A155" s="19"/>
      <x:c r="B155" s="10"/>
      <x:c r="C155" s="10"/>
      <x:c r="D155" s="10"/>
      <x:c r="E155" s="10"/>
      <x:c r="F155" s="10"/>
      <x:c r="G155" s="14"/>
      <x:c r="H155" s="14"/>
      <x:c r="I155" s="20"/>
      <x:c r="J155" s="16" t="str">
        <x:f>IF(ISBLANK(G155),"",IF(AND(ISNUMBER(G155),OR(H155="",ISNUMBER(H155))),ROUND(G155-H155,2),""))</x:f>
      </x:c>
      <x:c r="K155" s="17" t="str">
        <x:f>IF(COUNTA(A155:I155)=0,"",IF(OR(A155="",B155="",C155="",D155="",ISBLANK(G155)),"Check entry",IF(OR(NOT(ISNUMBER(A155)),AND(B155&lt;&gt;"Income",B155&lt;&gt;"Expense"),NOT(ISNUMBER(G155)),G155&lt;0,AND(H155&lt;&gt;"",NOT(ISNUMBER(H155))),H155&lt;0,AND(I155&lt;&gt;"",NOT(ISNUMBER(I155)))),"Check entry",IF(OR(B155&lt;&gt;"Income",COUNTIFS(Masterlists!$A$6:$A$105,D155)&lt;&gt;1,E155="",COUNTIFS(Masterlists!$P$6:$P$105,E155)&lt;&gt;1,AND(M155&lt;&gt;"",COUNTIFS(Masterlists!$K$6:$K$105,M155)&lt;&gt;1)),"Check entry",IF(COUNTIFS($B$6:$B$205,B155,$C$6:$C$205,C155)&gt;1,"Duplicate ref",IF(J155&lt;0,"Overpaid",IF(J155=0,"Paid",IF(AND(I155&lt;&gt;"",I155&lt;TODAY()),"Overdue",IF(H155&gt;0,"Part-paid","Unpaid")))))))))</x:f>
      </x:c>
      <x:c r="L155" s="10"/>
      <x:c r="M155" s="42"/>
    </x:row>
    <x:row r="156" ht="23" customHeight="1">
      <x:c r="A156" s="19"/>
      <x:c r="B156" s="10"/>
      <x:c r="C156" s="10"/>
      <x:c r="D156" s="10"/>
      <x:c r="E156" s="10"/>
      <x:c r="F156" s="10"/>
      <x:c r="G156" s="14"/>
      <x:c r="H156" s="14"/>
      <x:c r="I156" s="20"/>
      <x:c r="J156" s="16" t="str">
        <x:f>IF(ISBLANK(G156),"",IF(AND(ISNUMBER(G156),OR(H156="",ISNUMBER(H156))),ROUND(G156-H156,2),""))</x:f>
      </x:c>
      <x:c r="K156" s="17" t="str">
        <x:f>IF(COUNTA(A156:I156)=0,"",IF(OR(A156="",B156="",C156="",D156="",ISBLANK(G156)),"Check entry",IF(OR(NOT(ISNUMBER(A156)),AND(B156&lt;&gt;"Income",B156&lt;&gt;"Expense"),NOT(ISNUMBER(G156)),G156&lt;0,AND(H156&lt;&gt;"",NOT(ISNUMBER(H156))),H156&lt;0,AND(I156&lt;&gt;"",NOT(ISNUMBER(I156)))),"Check entry",IF(OR(B156&lt;&gt;"Income",COUNTIFS(Masterlists!$A$6:$A$105,D156)&lt;&gt;1,E156="",COUNTIFS(Masterlists!$P$6:$P$105,E156)&lt;&gt;1,AND(M156&lt;&gt;"",COUNTIFS(Masterlists!$K$6:$K$105,M156)&lt;&gt;1)),"Check entry",IF(COUNTIFS($B$6:$B$205,B156,$C$6:$C$205,C156)&gt;1,"Duplicate ref",IF(J156&lt;0,"Overpaid",IF(J156=0,"Paid",IF(AND(I156&lt;&gt;"",I156&lt;TODAY()),"Overdue",IF(H156&gt;0,"Part-paid","Unpaid")))))))))</x:f>
      </x:c>
      <x:c r="L156" s="10"/>
      <x:c r="M156" s="42"/>
    </x:row>
    <x:row r="157" ht="23" customHeight="1">
      <x:c r="A157" s="19"/>
      <x:c r="B157" s="10"/>
      <x:c r="C157" s="10"/>
      <x:c r="D157" s="10"/>
      <x:c r="E157" s="10"/>
      <x:c r="F157" s="10"/>
      <x:c r="G157" s="14"/>
      <x:c r="H157" s="14"/>
      <x:c r="I157" s="20"/>
      <x:c r="J157" s="16" t="str">
        <x:f>IF(ISBLANK(G157),"",IF(AND(ISNUMBER(G157),OR(H157="",ISNUMBER(H157))),ROUND(G157-H157,2),""))</x:f>
      </x:c>
      <x:c r="K157" s="17" t="str">
        <x:f>IF(COUNTA(A157:I157)=0,"",IF(OR(A157="",B157="",C157="",D157="",ISBLANK(G157)),"Check entry",IF(OR(NOT(ISNUMBER(A157)),AND(B157&lt;&gt;"Income",B157&lt;&gt;"Expense"),NOT(ISNUMBER(G157)),G157&lt;0,AND(H157&lt;&gt;"",NOT(ISNUMBER(H157))),H157&lt;0,AND(I157&lt;&gt;"",NOT(ISNUMBER(I157)))),"Check entry",IF(OR(B157&lt;&gt;"Income",COUNTIFS(Masterlists!$A$6:$A$105,D157)&lt;&gt;1,E157="",COUNTIFS(Masterlists!$P$6:$P$105,E157)&lt;&gt;1,AND(M157&lt;&gt;"",COUNTIFS(Masterlists!$K$6:$K$105,M157)&lt;&gt;1)),"Check entry",IF(COUNTIFS($B$6:$B$205,B157,$C$6:$C$205,C157)&gt;1,"Duplicate ref",IF(J157&lt;0,"Overpaid",IF(J157=0,"Paid",IF(AND(I157&lt;&gt;"",I157&lt;TODAY()),"Overdue",IF(H157&gt;0,"Part-paid","Unpaid")))))))))</x:f>
      </x:c>
      <x:c r="L157" s="10"/>
      <x:c r="M157" s="42"/>
    </x:row>
    <x:row r="158" ht="23" customHeight="1">
      <x:c r="A158" s="19"/>
      <x:c r="B158" s="10"/>
      <x:c r="C158" s="10"/>
      <x:c r="D158" s="10"/>
      <x:c r="E158" s="10"/>
      <x:c r="F158" s="10"/>
      <x:c r="G158" s="14"/>
      <x:c r="H158" s="14"/>
      <x:c r="I158" s="20"/>
      <x:c r="J158" s="16" t="str">
        <x:f>IF(ISBLANK(G158),"",IF(AND(ISNUMBER(G158),OR(H158="",ISNUMBER(H158))),ROUND(G158-H158,2),""))</x:f>
      </x:c>
      <x:c r="K158" s="17" t="str">
        <x:f>IF(COUNTA(A158:I158)=0,"",IF(OR(A158="",B158="",C158="",D158="",ISBLANK(G158)),"Check entry",IF(OR(NOT(ISNUMBER(A158)),AND(B158&lt;&gt;"Income",B158&lt;&gt;"Expense"),NOT(ISNUMBER(G158)),G158&lt;0,AND(H158&lt;&gt;"",NOT(ISNUMBER(H158))),H158&lt;0,AND(I158&lt;&gt;"",NOT(ISNUMBER(I158)))),"Check entry",IF(OR(B158&lt;&gt;"Income",COUNTIFS(Masterlists!$A$6:$A$105,D158)&lt;&gt;1,E158="",COUNTIFS(Masterlists!$P$6:$P$105,E158)&lt;&gt;1,AND(M158&lt;&gt;"",COUNTIFS(Masterlists!$K$6:$K$105,M158)&lt;&gt;1)),"Check entry",IF(COUNTIFS($B$6:$B$205,B158,$C$6:$C$205,C158)&gt;1,"Duplicate ref",IF(J158&lt;0,"Overpaid",IF(J158=0,"Paid",IF(AND(I158&lt;&gt;"",I158&lt;TODAY()),"Overdue",IF(H158&gt;0,"Part-paid","Unpaid")))))))))</x:f>
      </x:c>
      <x:c r="L158" s="10"/>
      <x:c r="M158" s="42"/>
    </x:row>
    <x:row r="159" ht="23" customHeight="1">
      <x:c r="A159" s="19"/>
      <x:c r="B159" s="10"/>
      <x:c r="C159" s="10"/>
      <x:c r="D159" s="10"/>
      <x:c r="E159" s="10"/>
      <x:c r="F159" s="10"/>
      <x:c r="G159" s="14"/>
      <x:c r="H159" s="14"/>
      <x:c r="I159" s="20"/>
      <x:c r="J159" s="16" t="str">
        <x:f>IF(ISBLANK(G159),"",IF(AND(ISNUMBER(G159),OR(H159="",ISNUMBER(H159))),ROUND(G159-H159,2),""))</x:f>
      </x:c>
      <x:c r="K159" s="17" t="str">
        <x:f>IF(COUNTA(A159:I159)=0,"",IF(OR(A159="",B159="",C159="",D159="",ISBLANK(G159)),"Check entry",IF(OR(NOT(ISNUMBER(A159)),AND(B159&lt;&gt;"Income",B159&lt;&gt;"Expense"),NOT(ISNUMBER(G159)),G159&lt;0,AND(H159&lt;&gt;"",NOT(ISNUMBER(H159))),H159&lt;0,AND(I159&lt;&gt;"",NOT(ISNUMBER(I159)))),"Check entry",IF(OR(B159&lt;&gt;"Income",COUNTIFS(Masterlists!$A$6:$A$105,D159)&lt;&gt;1,E159="",COUNTIFS(Masterlists!$P$6:$P$105,E159)&lt;&gt;1,AND(M159&lt;&gt;"",COUNTIFS(Masterlists!$K$6:$K$105,M159)&lt;&gt;1)),"Check entry",IF(COUNTIFS($B$6:$B$205,B159,$C$6:$C$205,C159)&gt;1,"Duplicate ref",IF(J159&lt;0,"Overpaid",IF(J159=0,"Paid",IF(AND(I159&lt;&gt;"",I159&lt;TODAY()),"Overdue",IF(H159&gt;0,"Part-paid","Unpaid")))))))))</x:f>
      </x:c>
      <x:c r="L159" s="10"/>
      <x:c r="M159" s="42"/>
    </x:row>
    <x:row r="160" ht="23" customHeight="1">
      <x:c r="A160" s="19"/>
      <x:c r="B160" s="10"/>
      <x:c r="C160" s="10"/>
      <x:c r="D160" s="10"/>
      <x:c r="E160" s="10"/>
      <x:c r="F160" s="10"/>
      <x:c r="G160" s="14"/>
      <x:c r="H160" s="14"/>
      <x:c r="I160" s="20"/>
      <x:c r="J160" s="16" t="str">
        <x:f>IF(ISBLANK(G160),"",IF(AND(ISNUMBER(G160),OR(H160="",ISNUMBER(H160))),ROUND(G160-H160,2),""))</x:f>
      </x:c>
      <x:c r="K160" s="17" t="str">
        <x:f>IF(COUNTA(A160:I160)=0,"",IF(OR(A160="",B160="",C160="",D160="",ISBLANK(G160)),"Check entry",IF(OR(NOT(ISNUMBER(A160)),AND(B160&lt;&gt;"Income",B160&lt;&gt;"Expense"),NOT(ISNUMBER(G160)),G160&lt;0,AND(H160&lt;&gt;"",NOT(ISNUMBER(H160))),H160&lt;0,AND(I160&lt;&gt;"",NOT(ISNUMBER(I160)))),"Check entry",IF(OR(B160&lt;&gt;"Income",COUNTIFS(Masterlists!$A$6:$A$105,D160)&lt;&gt;1,E160="",COUNTIFS(Masterlists!$P$6:$P$105,E160)&lt;&gt;1,AND(M160&lt;&gt;"",COUNTIFS(Masterlists!$K$6:$K$105,M160)&lt;&gt;1)),"Check entry",IF(COUNTIFS($B$6:$B$205,B160,$C$6:$C$205,C160)&gt;1,"Duplicate ref",IF(J160&lt;0,"Overpaid",IF(J160=0,"Paid",IF(AND(I160&lt;&gt;"",I160&lt;TODAY()),"Overdue",IF(H160&gt;0,"Part-paid","Unpaid")))))))))</x:f>
      </x:c>
      <x:c r="L160" s="10"/>
      <x:c r="M160" s="42"/>
    </x:row>
    <x:row r="161" ht="23" customHeight="1">
      <x:c r="A161" s="19"/>
      <x:c r="B161" s="10"/>
      <x:c r="C161" s="10"/>
      <x:c r="D161" s="10"/>
      <x:c r="E161" s="10"/>
      <x:c r="F161" s="10"/>
      <x:c r="G161" s="14"/>
      <x:c r="H161" s="14"/>
      <x:c r="I161" s="20"/>
      <x:c r="J161" s="16" t="str">
        <x:f>IF(ISBLANK(G161),"",IF(AND(ISNUMBER(G161),OR(H161="",ISNUMBER(H161))),ROUND(G161-H161,2),""))</x:f>
      </x:c>
      <x:c r="K161" s="17" t="str">
        <x:f>IF(COUNTA(A161:I161)=0,"",IF(OR(A161="",B161="",C161="",D161="",ISBLANK(G161)),"Check entry",IF(OR(NOT(ISNUMBER(A161)),AND(B161&lt;&gt;"Income",B161&lt;&gt;"Expense"),NOT(ISNUMBER(G161)),G161&lt;0,AND(H161&lt;&gt;"",NOT(ISNUMBER(H161))),H161&lt;0,AND(I161&lt;&gt;"",NOT(ISNUMBER(I161)))),"Check entry",IF(OR(B161&lt;&gt;"Income",COUNTIFS(Masterlists!$A$6:$A$105,D161)&lt;&gt;1,E161="",COUNTIFS(Masterlists!$P$6:$P$105,E161)&lt;&gt;1,AND(M161&lt;&gt;"",COUNTIFS(Masterlists!$K$6:$K$105,M161)&lt;&gt;1)),"Check entry",IF(COUNTIFS($B$6:$B$205,B161,$C$6:$C$205,C161)&gt;1,"Duplicate ref",IF(J161&lt;0,"Overpaid",IF(J161=0,"Paid",IF(AND(I161&lt;&gt;"",I161&lt;TODAY()),"Overdue",IF(H161&gt;0,"Part-paid","Unpaid")))))))))</x:f>
      </x:c>
      <x:c r="L161" s="10"/>
      <x:c r="M161" s="42"/>
    </x:row>
    <x:row r="162" ht="23" customHeight="1">
      <x:c r="A162" s="19"/>
      <x:c r="B162" s="10"/>
      <x:c r="C162" s="10"/>
      <x:c r="D162" s="10"/>
      <x:c r="E162" s="10"/>
      <x:c r="F162" s="10"/>
      <x:c r="G162" s="14"/>
      <x:c r="H162" s="14"/>
      <x:c r="I162" s="20"/>
      <x:c r="J162" s="16" t="str">
        <x:f>IF(ISBLANK(G162),"",IF(AND(ISNUMBER(G162),OR(H162="",ISNUMBER(H162))),ROUND(G162-H162,2),""))</x:f>
      </x:c>
      <x:c r="K162" s="17" t="str">
        <x:f>IF(COUNTA(A162:I162)=0,"",IF(OR(A162="",B162="",C162="",D162="",ISBLANK(G162)),"Check entry",IF(OR(NOT(ISNUMBER(A162)),AND(B162&lt;&gt;"Income",B162&lt;&gt;"Expense"),NOT(ISNUMBER(G162)),G162&lt;0,AND(H162&lt;&gt;"",NOT(ISNUMBER(H162))),H162&lt;0,AND(I162&lt;&gt;"",NOT(ISNUMBER(I162)))),"Check entry",IF(OR(B162&lt;&gt;"Income",COUNTIFS(Masterlists!$A$6:$A$105,D162)&lt;&gt;1,E162="",COUNTIFS(Masterlists!$P$6:$P$105,E162)&lt;&gt;1,AND(M162&lt;&gt;"",COUNTIFS(Masterlists!$K$6:$K$105,M162)&lt;&gt;1)),"Check entry",IF(COUNTIFS($B$6:$B$205,B162,$C$6:$C$205,C162)&gt;1,"Duplicate ref",IF(J162&lt;0,"Overpaid",IF(J162=0,"Paid",IF(AND(I162&lt;&gt;"",I162&lt;TODAY()),"Overdue",IF(H162&gt;0,"Part-paid","Unpaid")))))))))</x:f>
      </x:c>
      <x:c r="L162" s="10"/>
      <x:c r="M162" s="42"/>
    </x:row>
    <x:row r="163" ht="23" customHeight="1">
      <x:c r="A163" s="19"/>
      <x:c r="B163" s="10"/>
      <x:c r="C163" s="10"/>
      <x:c r="D163" s="10"/>
      <x:c r="E163" s="10"/>
      <x:c r="F163" s="10"/>
      <x:c r="G163" s="14"/>
      <x:c r="H163" s="14"/>
      <x:c r="I163" s="20"/>
      <x:c r="J163" s="16" t="str">
        <x:f>IF(ISBLANK(G163),"",IF(AND(ISNUMBER(G163),OR(H163="",ISNUMBER(H163))),ROUND(G163-H163,2),""))</x:f>
      </x:c>
      <x:c r="K163" s="17" t="str">
        <x:f>IF(COUNTA(A163:I163)=0,"",IF(OR(A163="",B163="",C163="",D163="",ISBLANK(G163)),"Check entry",IF(OR(NOT(ISNUMBER(A163)),AND(B163&lt;&gt;"Income",B163&lt;&gt;"Expense"),NOT(ISNUMBER(G163)),G163&lt;0,AND(H163&lt;&gt;"",NOT(ISNUMBER(H163))),H163&lt;0,AND(I163&lt;&gt;"",NOT(ISNUMBER(I163)))),"Check entry",IF(OR(B163&lt;&gt;"Income",COUNTIFS(Masterlists!$A$6:$A$105,D163)&lt;&gt;1,E163="",COUNTIFS(Masterlists!$P$6:$P$105,E163)&lt;&gt;1,AND(M163&lt;&gt;"",COUNTIFS(Masterlists!$K$6:$K$105,M163)&lt;&gt;1)),"Check entry",IF(COUNTIFS($B$6:$B$205,B163,$C$6:$C$205,C163)&gt;1,"Duplicate ref",IF(J163&lt;0,"Overpaid",IF(J163=0,"Paid",IF(AND(I163&lt;&gt;"",I163&lt;TODAY()),"Overdue",IF(H163&gt;0,"Part-paid","Unpaid")))))))))</x:f>
      </x:c>
      <x:c r="L163" s="10"/>
      <x:c r="M163" s="42"/>
    </x:row>
    <x:row r="164" ht="23" customHeight="1">
      <x:c r="A164" s="19"/>
      <x:c r="B164" s="10"/>
      <x:c r="C164" s="10"/>
      <x:c r="D164" s="10"/>
      <x:c r="E164" s="10"/>
      <x:c r="F164" s="10"/>
      <x:c r="G164" s="14"/>
      <x:c r="H164" s="14"/>
      <x:c r="I164" s="20"/>
      <x:c r="J164" s="16" t="str">
        <x:f>IF(ISBLANK(G164),"",IF(AND(ISNUMBER(G164),OR(H164="",ISNUMBER(H164))),ROUND(G164-H164,2),""))</x:f>
      </x:c>
      <x:c r="K164" s="17" t="str">
        <x:f>IF(COUNTA(A164:I164)=0,"",IF(OR(A164="",B164="",C164="",D164="",ISBLANK(G164)),"Check entry",IF(OR(NOT(ISNUMBER(A164)),AND(B164&lt;&gt;"Income",B164&lt;&gt;"Expense"),NOT(ISNUMBER(G164)),G164&lt;0,AND(H164&lt;&gt;"",NOT(ISNUMBER(H164))),H164&lt;0,AND(I164&lt;&gt;"",NOT(ISNUMBER(I164)))),"Check entry",IF(OR(B164&lt;&gt;"Income",COUNTIFS(Masterlists!$A$6:$A$105,D164)&lt;&gt;1,E164="",COUNTIFS(Masterlists!$P$6:$P$105,E164)&lt;&gt;1,AND(M164&lt;&gt;"",COUNTIFS(Masterlists!$K$6:$K$105,M164)&lt;&gt;1)),"Check entry",IF(COUNTIFS($B$6:$B$205,B164,$C$6:$C$205,C164)&gt;1,"Duplicate ref",IF(J164&lt;0,"Overpaid",IF(J164=0,"Paid",IF(AND(I164&lt;&gt;"",I164&lt;TODAY()),"Overdue",IF(H164&gt;0,"Part-paid","Unpaid")))))))))</x:f>
      </x:c>
      <x:c r="L164" s="10"/>
      <x:c r="M164" s="42"/>
    </x:row>
    <x:row r="165" ht="23" customHeight="1">
      <x:c r="A165" s="19"/>
      <x:c r="B165" s="10"/>
      <x:c r="C165" s="10"/>
      <x:c r="D165" s="10"/>
      <x:c r="E165" s="10"/>
      <x:c r="F165" s="10"/>
      <x:c r="G165" s="14"/>
      <x:c r="H165" s="14"/>
      <x:c r="I165" s="20"/>
      <x:c r="J165" s="16" t="str">
        <x:f>IF(ISBLANK(G165),"",IF(AND(ISNUMBER(G165),OR(H165="",ISNUMBER(H165))),ROUND(G165-H165,2),""))</x:f>
      </x:c>
      <x:c r="K165" s="17" t="str">
        <x:f>IF(COUNTA(A165:I165)=0,"",IF(OR(A165="",B165="",C165="",D165="",ISBLANK(G165)),"Check entry",IF(OR(NOT(ISNUMBER(A165)),AND(B165&lt;&gt;"Income",B165&lt;&gt;"Expense"),NOT(ISNUMBER(G165)),G165&lt;0,AND(H165&lt;&gt;"",NOT(ISNUMBER(H165))),H165&lt;0,AND(I165&lt;&gt;"",NOT(ISNUMBER(I165)))),"Check entry",IF(OR(B165&lt;&gt;"Income",COUNTIFS(Masterlists!$A$6:$A$105,D165)&lt;&gt;1,E165="",COUNTIFS(Masterlists!$P$6:$P$105,E165)&lt;&gt;1,AND(M165&lt;&gt;"",COUNTIFS(Masterlists!$K$6:$K$105,M165)&lt;&gt;1)),"Check entry",IF(COUNTIFS($B$6:$B$205,B165,$C$6:$C$205,C165)&gt;1,"Duplicate ref",IF(J165&lt;0,"Overpaid",IF(J165=0,"Paid",IF(AND(I165&lt;&gt;"",I165&lt;TODAY()),"Overdue",IF(H165&gt;0,"Part-paid","Unpaid")))))))))</x:f>
      </x:c>
      <x:c r="L165" s="10"/>
      <x:c r="M165" s="42"/>
    </x:row>
    <x:row r="166" ht="23" customHeight="1">
      <x:c r="A166" s="19"/>
      <x:c r="B166" s="10"/>
      <x:c r="C166" s="10"/>
      <x:c r="D166" s="10"/>
      <x:c r="E166" s="10"/>
      <x:c r="F166" s="10"/>
      <x:c r="G166" s="14"/>
      <x:c r="H166" s="14"/>
      <x:c r="I166" s="20"/>
      <x:c r="J166" s="16" t="str">
        <x:f>IF(ISBLANK(G166),"",IF(AND(ISNUMBER(G166),OR(H166="",ISNUMBER(H166))),ROUND(G166-H166,2),""))</x:f>
      </x:c>
      <x:c r="K166" s="17" t="str">
        <x:f>IF(COUNTA(A166:I166)=0,"",IF(OR(A166="",B166="",C166="",D166="",ISBLANK(G166)),"Check entry",IF(OR(NOT(ISNUMBER(A166)),AND(B166&lt;&gt;"Income",B166&lt;&gt;"Expense"),NOT(ISNUMBER(G166)),G166&lt;0,AND(H166&lt;&gt;"",NOT(ISNUMBER(H166))),H166&lt;0,AND(I166&lt;&gt;"",NOT(ISNUMBER(I166)))),"Check entry",IF(OR(B166&lt;&gt;"Income",COUNTIFS(Masterlists!$A$6:$A$105,D166)&lt;&gt;1,E166="",COUNTIFS(Masterlists!$P$6:$P$105,E166)&lt;&gt;1,AND(M166&lt;&gt;"",COUNTIFS(Masterlists!$K$6:$K$105,M166)&lt;&gt;1)),"Check entry",IF(COUNTIFS($B$6:$B$205,B166,$C$6:$C$205,C166)&gt;1,"Duplicate ref",IF(J166&lt;0,"Overpaid",IF(J166=0,"Paid",IF(AND(I166&lt;&gt;"",I166&lt;TODAY()),"Overdue",IF(H166&gt;0,"Part-paid","Unpaid")))))))))</x:f>
      </x:c>
      <x:c r="L166" s="10"/>
      <x:c r="M166" s="42"/>
    </x:row>
    <x:row r="167" ht="23" customHeight="1">
      <x:c r="A167" s="19"/>
      <x:c r="B167" s="10"/>
      <x:c r="C167" s="10"/>
      <x:c r="D167" s="10"/>
      <x:c r="E167" s="10"/>
      <x:c r="F167" s="10"/>
      <x:c r="G167" s="14"/>
      <x:c r="H167" s="14"/>
      <x:c r="I167" s="20"/>
      <x:c r="J167" s="16" t="str">
        <x:f>IF(ISBLANK(G167),"",IF(AND(ISNUMBER(G167),OR(H167="",ISNUMBER(H167))),ROUND(G167-H167,2),""))</x:f>
      </x:c>
      <x:c r="K167" s="17" t="str">
        <x:f>IF(COUNTA(A167:I167)=0,"",IF(OR(A167="",B167="",C167="",D167="",ISBLANK(G167)),"Check entry",IF(OR(NOT(ISNUMBER(A167)),AND(B167&lt;&gt;"Income",B167&lt;&gt;"Expense"),NOT(ISNUMBER(G167)),G167&lt;0,AND(H167&lt;&gt;"",NOT(ISNUMBER(H167))),H167&lt;0,AND(I167&lt;&gt;"",NOT(ISNUMBER(I167)))),"Check entry",IF(OR(B167&lt;&gt;"Income",COUNTIFS(Masterlists!$A$6:$A$105,D167)&lt;&gt;1,E167="",COUNTIFS(Masterlists!$P$6:$P$105,E167)&lt;&gt;1,AND(M167&lt;&gt;"",COUNTIFS(Masterlists!$K$6:$K$105,M167)&lt;&gt;1)),"Check entry",IF(COUNTIFS($B$6:$B$205,B167,$C$6:$C$205,C167)&gt;1,"Duplicate ref",IF(J167&lt;0,"Overpaid",IF(J167=0,"Paid",IF(AND(I167&lt;&gt;"",I167&lt;TODAY()),"Overdue",IF(H167&gt;0,"Part-paid","Unpaid")))))))))</x:f>
      </x:c>
      <x:c r="L167" s="10"/>
      <x:c r="M167" s="42"/>
    </x:row>
    <x:row r="168" ht="23" customHeight="1">
      <x:c r="A168" s="19"/>
      <x:c r="B168" s="10"/>
      <x:c r="C168" s="10"/>
      <x:c r="D168" s="10"/>
      <x:c r="E168" s="10"/>
      <x:c r="F168" s="10"/>
      <x:c r="G168" s="14"/>
      <x:c r="H168" s="14"/>
      <x:c r="I168" s="20"/>
      <x:c r="J168" s="16" t="str">
        <x:f>IF(ISBLANK(G168),"",IF(AND(ISNUMBER(G168),OR(H168="",ISNUMBER(H168))),ROUND(G168-H168,2),""))</x:f>
      </x:c>
      <x:c r="K168" s="17" t="str">
        <x:f>IF(COUNTA(A168:I168)=0,"",IF(OR(A168="",B168="",C168="",D168="",ISBLANK(G168)),"Check entry",IF(OR(NOT(ISNUMBER(A168)),AND(B168&lt;&gt;"Income",B168&lt;&gt;"Expense"),NOT(ISNUMBER(G168)),G168&lt;0,AND(H168&lt;&gt;"",NOT(ISNUMBER(H168))),H168&lt;0,AND(I168&lt;&gt;"",NOT(ISNUMBER(I168)))),"Check entry",IF(OR(B168&lt;&gt;"Income",COUNTIFS(Masterlists!$A$6:$A$105,D168)&lt;&gt;1,E168="",COUNTIFS(Masterlists!$P$6:$P$105,E168)&lt;&gt;1,AND(M168&lt;&gt;"",COUNTIFS(Masterlists!$K$6:$K$105,M168)&lt;&gt;1)),"Check entry",IF(COUNTIFS($B$6:$B$205,B168,$C$6:$C$205,C168)&gt;1,"Duplicate ref",IF(J168&lt;0,"Overpaid",IF(J168=0,"Paid",IF(AND(I168&lt;&gt;"",I168&lt;TODAY()),"Overdue",IF(H168&gt;0,"Part-paid","Unpaid")))))))))</x:f>
      </x:c>
      <x:c r="L168" s="10"/>
      <x:c r="M168" s="42"/>
    </x:row>
    <x:row r="169" ht="23" customHeight="1">
      <x:c r="A169" s="19"/>
      <x:c r="B169" s="10"/>
      <x:c r="C169" s="10"/>
      <x:c r="D169" s="10"/>
      <x:c r="E169" s="10"/>
      <x:c r="F169" s="10"/>
      <x:c r="G169" s="14"/>
      <x:c r="H169" s="14"/>
      <x:c r="I169" s="20"/>
      <x:c r="J169" s="16" t="str">
        <x:f>IF(ISBLANK(G169),"",IF(AND(ISNUMBER(G169),OR(H169="",ISNUMBER(H169))),ROUND(G169-H169,2),""))</x:f>
      </x:c>
      <x:c r="K169" s="17" t="str">
        <x:f>IF(COUNTA(A169:I169)=0,"",IF(OR(A169="",B169="",C169="",D169="",ISBLANK(G169)),"Check entry",IF(OR(NOT(ISNUMBER(A169)),AND(B169&lt;&gt;"Income",B169&lt;&gt;"Expense"),NOT(ISNUMBER(G169)),G169&lt;0,AND(H169&lt;&gt;"",NOT(ISNUMBER(H169))),H169&lt;0,AND(I169&lt;&gt;"",NOT(ISNUMBER(I169)))),"Check entry",IF(OR(B169&lt;&gt;"Income",COUNTIFS(Masterlists!$A$6:$A$105,D169)&lt;&gt;1,E169="",COUNTIFS(Masterlists!$P$6:$P$105,E169)&lt;&gt;1,AND(M169&lt;&gt;"",COUNTIFS(Masterlists!$K$6:$K$105,M169)&lt;&gt;1)),"Check entry",IF(COUNTIFS($B$6:$B$205,B169,$C$6:$C$205,C169)&gt;1,"Duplicate ref",IF(J169&lt;0,"Overpaid",IF(J169=0,"Paid",IF(AND(I169&lt;&gt;"",I169&lt;TODAY()),"Overdue",IF(H169&gt;0,"Part-paid","Unpaid")))))))))</x:f>
      </x:c>
      <x:c r="L169" s="10"/>
      <x:c r="M169" s="42"/>
    </x:row>
    <x:row r="170" ht="23" customHeight="1">
      <x:c r="A170" s="19"/>
      <x:c r="B170" s="10"/>
      <x:c r="C170" s="10"/>
      <x:c r="D170" s="10"/>
      <x:c r="E170" s="10"/>
      <x:c r="F170" s="10"/>
      <x:c r="G170" s="14"/>
      <x:c r="H170" s="14"/>
      <x:c r="I170" s="20"/>
      <x:c r="J170" s="16" t="str">
        <x:f>IF(ISBLANK(G170),"",IF(AND(ISNUMBER(G170),OR(H170="",ISNUMBER(H170))),ROUND(G170-H170,2),""))</x:f>
      </x:c>
      <x:c r="K170" s="17" t="str">
        <x:f>IF(COUNTA(A170:I170)=0,"",IF(OR(A170="",B170="",C170="",D170="",ISBLANK(G170)),"Check entry",IF(OR(NOT(ISNUMBER(A170)),AND(B170&lt;&gt;"Income",B170&lt;&gt;"Expense"),NOT(ISNUMBER(G170)),G170&lt;0,AND(H170&lt;&gt;"",NOT(ISNUMBER(H170))),H170&lt;0,AND(I170&lt;&gt;"",NOT(ISNUMBER(I170)))),"Check entry",IF(OR(B170&lt;&gt;"Income",COUNTIFS(Masterlists!$A$6:$A$105,D170)&lt;&gt;1,E170="",COUNTIFS(Masterlists!$P$6:$P$105,E170)&lt;&gt;1,AND(M170&lt;&gt;"",COUNTIFS(Masterlists!$K$6:$K$105,M170)&lt;&gt;1)),"Check entry",IF(COUNTIFS($B$6:$B$205,B170,$C$6:$C$205,C170)&gt;1,"Duplicate ref",IF(J170&lt;0,"Overpaid",IF(J170=0,"Paid",IF(AND(I170&lt;&gt;"",I170&lt;TODAY()),"Overdue",IF(H170&gt;0,"Part-paid","Unpaid")))))))))</x:f>
      </x:c>
      <x:c r="L170" s="10"/>
      <x:c r="M170" s="42"/>
    </x:row>
    <x:row r="171" ht="23" customHeight="1">
      <x:c r="A171" s="19"/>
      <x:c r="B171" s="10"/>
      <x:c r="C171" s="10"/>
      <x:c r="D171" s="10"/>
      <x:c r="E171" s="10"/>
      <x:c r="F171" s="10"/>
      <x:c r="G171" s="14"/>
      <x:c r="H171" s="14"/>
      <x:c r="I171" s="20"/>
      <x:c r="J171" s="16" t="str">
        <x:f>IF(ISBLANK(G171),"",IF(AND(ISNUMBER(G171),OR(H171="",ISNUMBER(H171))),ROUND(G171-H171,2),""))</x:f>
      </x:c>
      <x:c r="K171" s="17" t="str">
        <x:f>IF(COUNTA(A171:I171)=0,"",IF(OR(A171="",B171="",C171="",D171="",ISBLANK(G171)),"Check entry",IF(OR(NOT(ISNUMBER(A171)),AND(B171&lt;&gt;"Income",B171&lt;&gt;"Expense"),NOT(ISNUMBER(G171)),G171&lt;0,AND(H171&lt;&gt;"",NOT(ISNUMBER(H171))),H171&lt;0,AND(I171&lt;&gt;"",NOT(ISNUMBER(I171)))),"Check entry",IF(OR(B171&lt;&gt;"Income",COUNTIFS(Masterlists!$A$6:$A$105,D171)&lt;&gt;1,E171="",COUNTIFS(Masterlists!$P$6:$P$105,E171)&lt;&gt;1,AND(M171&lt;&gt;"",COUNTIFS(Masterlists!$K$6:$K$105,M171)&lt;&gt;1)),"Check entry",IF(COUNTIFS($B$6:$B$205,B171,$C$6:$C$205,C171)&gt;1,"Duplicate ref",IF(J171&lt;0,"Overpaid",IF(J171=0,"Paid",IF(AND(I171&lt;&gt;"",I171&lt;TODAY()),"Overdue",IF(H171&gt;0,"Part-paid","Unpaid")))))))))</x:f>
      </x:c>
      <x:c r="L171" s="10"/>
      <x:c r="M171" s="42"/>
    </x:row>
    <x:row r="172" ht="23" customHeight="1">
      <x:c r="A172" s="19"/>
      <x:c r="B172" s="10"/>
      <x:c r="C172" s="10"/>
      <x:c r="D172" s="10"/>
      <x:c r="E172" s="10"/>
      <x:c r="F172" s="10"/>
      <x:c r="G172" s="14"/>
      <x:c r="H172" s="14"/>
      <x:c r="I172" s="20"/>
      <x:c r="J172" s="16" t="str">
        <x:f>IF(ISBLANK(G172),"",IF(AND(ISNUMBER(G172),OR(H172="",ISNUMBER(H172))),ROUND(G172-H172,2),""))</x:f>
      </x:c>
      <x:c r="K172" s="17" t="str">
        <x:f>IF(COUNTA(A172:I172)=0,"",IF(OR(A172="",B172="",C172="",D172="",ISBLANK(G172)),"Check entry",IF(OR(NOT(ISNUMBER(A172)),AND(B172&lt;&gt;"Income",B172&lt;&gt;"Expense"),NOT(ISNUMBER(G172)),G172&lt;0,AND(H172&lt;&gt;"",NOT(ISNUMBER(H172))),H172&lt;0,AND(I172&lt;&gt;"",NOT(ISNUMBER(I172)))),"Check entry",IF(OR(B172&lt;&gt;"Income",COUNTIFS(Masterlists!$A$6:$A$105,D172)&lt;&gt;1,E172="",COUNTIFS(Masterlists!$P$6:$P$105,E172)&lt;&gt;1,AND(M172&lt;&gt;"",COUNTIFS(Masterlists!$K$6:$K$105,M172)&lt;&gt;1)),"Check entry",IF(COUNTIFS($B$6:$B$205,B172,$C$6:$C$205,C172)&gt;1,"Duplicate ref",IF(J172&lt;0,"Overpaid",IF(J172=0,"Paid",IF(AND(I172&lt;&gt;"",I172&lt;TODAY()),"Overdue",IF(H172&gt;0,"Part-paid","Unpaid")))))))))</x:f>
      </x:c>
      <x:c r="L172" s="10"/>
      <x:c r="M172" s="42"/>
    </x:row>
    <x:row r="173" ht="23" customHeight="1">
      <x:c r="A173" s="19"/>
      <x:c r="B173" s="10"/>
      <x:c r="C173" s="10"/>
      <x:c r="D173" s="10"/>
      <x:c r="E173" s="10"/>
      <x:c r="F173" s="10"/>
      <x:c r="G173" s="14"/>
      <x:c r="H173" s="14"/>
      <x:c r="I173" s="20"/>
      <x:c r="J173" s="16" t="str">
        <x:f>IF(ISBLANK(G173),"",IF(AND(ISNUMBER(G173),OR(H173="",ISNUMBER(H173))),ROUND(G173-H173,2),""))</x:f>
      </x:c>
      <x:c r="K173" s="17" t="str">
        <x:f>IF(COUNTA(A173:I173)=0,"",IF(OR(A173="",B173="",C173="",D173="",ISBLANK(G173)),"Check entry",IF(OR(NOT(ISNUMBER(A173)),AND(B173&lt;&gt;"Income",B173&lt;&gt;"Expense"),NOT(ISNUMBER(G173)),G173&lt;0,AND(H173&lt;&gt;"",NOT(ISNUMBER(H173))),H173&lt;0,AND(I173&lt;&gt;"",NOT(ISNUMBER(I173)))),"Check entry",IF(OR(B173&lt;&gt;"Income",COUNTIFS(Masterlists!$A$6:$A$105,D173)&lt;&gt;1,E173="",COUNTIFS(Masterlists!$P$6:$P$105,E173)&lt;&gt;1,AND(M173&lt;&gt;"",COUNTIFS(Masterlists!$K$6:$K$105,M173)&lt;&gt;1)),"Check entry",IF(COUNTIFS($B$6:$B$205,B173,$C$6:$C$205,C173)&gt;1,"Duplicate ref",IF(J173&lt;0,"Overpaid",IF(J173=0,"Paid",IF(AND(I173&lt;&gt;"",I173&lt;TODAY()),"Overdue",IF(H173&gt;0,"Part-paid","Unpaid")))))))))</x:f>
      </x:c>
      <x:c r="L173" s="10"/>
      <x:c r="M173" s="42"/>
    </x:row>
    <x:row r="174" ht="23" customHeight="1">
      <x:c r="A174" s="19"/>
      <x:c r="B174" s="10"/>
      <x:c r="C174" s="10"/>
      <x:c r="D174" s="10"/>
      <x:c r="E174" s="10"/>
      <x:c r="F174" s="10"/>
      <x:c r="G174" s="14"/>
      <x:c r="H174" s="14"/>
      <x:c r="I174" s="20"/>
      <x:c r="J174" s="16" t="str">
        <x:f>IF(ISBLANK(G174),"",IF(AND(ISNUMBER(G174),OR(H174="",ISNUMBER(H174))),ROUND(G174-H174,2),""))</x:f>
      </x:c>
      <x:c r="K174" s="17" t="str">
        <x:f>IF(COUNTA(A174:I174)=0,"",IF(OR(A174="",B174="",C174="",D174="",ISBLANK(G174)),"Check entry",IF(OR(NOT(ISNUMBER(A174)),AND(B174&lt;&gt;"Income",B174&lt;&gt;"Expense"),NOT(ISNUMBER(G174)),G174&lt;0,AND(H174&lt;&gt;"",NOT(ISNUMBER(H174))),H174&lt;0,AND(I174&lt;&gt;"",NOT(ISNUMBER(I174)))),"Check entry",IF(OR(B174&lt;&gt;"Income",COUNTIFS(Masterlists!$A$6:$A$105,D174)&lt;&gt;1,E174="",COUNTIFS(Masterlists!$P$6:$P$105,E174)&lt;&gt;1,AND(M174&lt;&gt;"",COUNTIFS(Masterlists!$K$6:$K$105,M174)&lt;&gt;1)),"Check entry",IF(COUNTIFS($B$6:$B$205,B174,$C$6:$C$205,C174)&gt;1,"Duplicate ref",IF(J174&lt;0,"Overpaid",IF(J174=0,"Paid",IF(AND(I174&lt;&gt;"",I174&lt;TODAY()),"Overdue",IF(H174&gt;0,"Part-paid","Unpaid")))))))))</x:f>
      </x:c>
      <x:c r="L174" s="10"/>
      <x:c r="M174" s="42"/>
    </x:row>
    <x:row r="175" ht="23" customHeight="1">
      <x:c r="A175" s="19"/>
      <x:c r="B175" s="10"/>
      <x:c r="C175" s="10"/>
      <x:c r="D175" s="10"/>
      <x:c r="E175" s="10"/>
      <x:c r="F175" s="10"/>
      <x:c r="G175" s="14"/>
      <x:c r="H175" s="14"/>
      <x:c r="I175" s="20"/>
      <x:c r="J175" s="16" t="str">
        <x:f>IF(ISBLANK(G175),"",IF(AND(ISNUMBER(G175),OR(H175="",ISNUMBER(H175))),ROUND(G175-H175,2),""))</x:f>
      </x:c>
      <x:c r="K175" s="17" t="str">
        <x:f>IF(COUNTA(A175:I175)=0,"",IF(OR(A175="",B175="",C175="",D175="",ISBLANK(G175)),"Check entry",IF(OR(NOT(ISNUMBER(A175)),AND(B175&lt;&gt;"Income",B175&lt;&gt;"Expense"),NOT(ISNUMBER(G175)),G175&lt;0,AND(H175&lt;&gt;"",NOT(ISNUMBER(H175))),H175&lt;0,AND(I175&lt;&gt;"",NOT(ISNUMBER(I175)))),"Check entry",IF(OR(B175&lt;&gt;"Income",COUNTIFS(Masterlists!$A$6:$A$105,D175)&lt;&gt;1,E175="",COUNTIFS(Masterlists!$P$6:$P$105,E175)&lt;&gt;1,AND(M175&lt;&gt;"",COUNTIFS(Masterlists!$K$6:$K$105,M175)&lt;&gt;1)),"Check entry",IF(COUNTIFS($B$6:$B$205,B175,$C$6:$C$205,C175)&gt;1,"Duplicate ref",IF(J175&lt;0,"Overpaid",IF(J175=0,"Paid",IF(AND(I175&lt;&gt;"",I175&lt;TODAY()),"Overdue",IF(H175&gt;0,"Part-paid","Unpaid")))))))))</x:f>
      </x:c>
      <x:c r="L175" s="10"/>
      <x:c r="M175" s="42"/>
    </x:row>
    <x:row r="176" ht="23" customHeight="1">
      <x:c r="A176" s="19"/>
      <x:c r="B176" s="10"/>
      <x:c r="C176" s="10"/>
      <x:c r="D176" s="10"/>
      <x:c r="E176" s="10"/>
      <x:c r="F176" s="10"/>
      <x:c r="G176" s="14"/>
      <x:c r="H176" s="14"/>
      <x:c r="I176" s="20"/>
      <x:c r="J176" s="16" t="str">
        <x:f>IF(ISBLANK(G176),"",IF(AND(ISNUMBER(G176),OR(H176="",ISNUMBER(H176))),ROUND(G176-H176,2),""))</x:f>
      </x:c>
      <x:c r="K176" s="17" t="str">
        <x:f>IF(COUNTA(A176:I176)=0,"",IF(OR(A176="",B176="",C176="",D176="",ISBLANK(G176)),"Check entry",IF(OR(NOT(ISNUMBER(A176)),AND(B176&lt;&gt;"Income",B176&lt;&gt;"Expense"),NOT(ISNUMBER(G176)),G176&lt;0,AND(H176&lt;&gt;"",NOT(ISNUMBER(H176))),H176&lt;0,AND(I176&lt;&gt;"",NOT(ISNUMBER(I176)))),"Check entry",IF(OR(B176&lt;&gt;"Income",COUNTIFS(Masterlists!$A$6:$A$105,D176)&lt;&gt;1,E176="",COUNTIFS(Masterlists!$P$6:$P$105,E176)&lt;&gt;1,AND(M176&lt;&gt;"",COUNTIFS(Masterlists!$K$6:$K$105,M176)&lt;&gt;1)),"Check entry",IF(COUNTIFS($B$6:$B$205,B176,$C$6:$C$205,C176)&gt;1,"Duplicate ref",IF(J176&lt;0,"Overpaid",IF(J176=0,"Paid",IF(AND(I176&lt;&gt;"",I176&lt;TODAY()),"Overdue",IF(H176&gt;0,"Part-paid","Unpaid")))))))))</x:f>
      </x:c>
      <x:c r="L176" s="10"/>
      <x:c r="M176" s="42"/>
    </x:row>
    <x:row r="177" ht="23" customHeight="1">
      <x:c r="A177" s="19"/>
      <x:c r="B177" s="10"/>
      <x:c r="C177" s="10"/>
      <x:c r="D177" s="10"/>
      <x:c r="E177" s="10"/>
      <x:c r="F177" s="10"/>
      <x:c r="G177" s="14"/>
      <x:c r="H177" s="14"/>
      <x:c r="I177" s="20"/>
      <x:c r="J177" s="16" t="str">
        <x:f>IF(ISBLANK(G177),"",IF(AND(ISNUMBER(G177),OR(H177="",ISNUMBER(H177))),ROUND(G177-H177,2),""))</x:f>
      </x:c>
      <x:c r="K177" s="17" t="str">
        <x:f>IF(COUNTA(A177:I177)=0,"",IF(OR(A177="",B177="",C177="",D177="",ISBLANK(G177)),"Check entry",IF(OR(NOT(ISNUMBER(A177)),AND(B177&lt;&gt;"Income",B177&lt;&gt;"Expense"),NOT(ISNUMBER(G177)),G177&lt;0,AND(H177&lt;&gt;"",NOT(ISNUMBER(H177))),H177&lt;0,AND(I177&lt;&gt;"",NOT(ISNUMBER(I177)))),"Check entry",IF(OR(B177&lt;&gt;"Income",COUNTIFS(Masterlists!$A$6:$A$105,D177)&lt;&gt;1,E177="",COUNTIFS(Masterlists!$P$6:$P$105,E177)&lt;&gt;1,AND(M177&lt;&gt;"",COUNTIFS(Masterlists!$K$6:$K$105,M177)&lt;&gt;1)),"Check entry",IF(COUNTIFS($B$6:$B$205,B177,$C$6:$C$205,C177)&gt;1,"Duplicate ref",IF(J177&lt;0,"Overpaid",IF(J177=0,"Paid",IF(AND(I177&lt;&gt;"",I177&lt;TODAY()),"Overdue",IF(H177&gt;0,"Part-paid","Unpaid")))))))))</x:f>
      </x:c>
      <x:c r="L177" s="10"/>
      <x:c r="M177" s="42"/>
    </x:row>
    <x:row r="178" ht="23" customHeight="1">
      <x:c r="A178" s="19"/>
      <x:c r="B178" s="10"/>
      <x:c r="C178" s="10"/>
      <x:c r="D178" s="10"/>
      <x:c r="E178" s="10"/>
      <x:c r="F178" s="10"/>
      <x:c r="G178" s="14"/>
      <x:c r="H178" s="14"/>
      <x:c r="I178" s="20"/>
      <x:c r="J178" s="16" t="str">
        <x:f>IF(ISBLANK(G178),"",IF(AND(ISNUMBER(G178),OR(H178="",ISNUMBER(H178))),ROUND(G178-H178,2),""))</x:f>
      </x:c>
      <x:c r="K178" s="17" t="str">
        <x:f>IF(COUNTA(A178:I178)=0,"",IF(OR(A178="",B178="",C178="",D178="",ISBLANK(G178)),"Check entry",IF(OR(NOT(ISNUMBER(A178)),AND(B178&lt;&gt;"Income",B178&lt;&gt;"Expense"),NOT(ISNUMBER(G178)),G178&lt;0,AND(H178&lt;&gt;"",NOT(ISNUMBER(H178))),H178&lt;0,AND(I178&lt;&gt;"",NOT(ISNUMBER(I178)))),"Check entry",IF(OR(B178&lt;&gt;"Income",COUNTIFS(Masterlists!$A$6:$A$105,D178)&lt;&gt;1,E178="",COUNTIFS(Masterlists!$P$6:$P$105,E178)&lt;&gt;1,AND(M178&lt;&gt;"",COUNTIFS(Masterlists!$K$6:$K$105,M178)&lt;&gt;1)),"Check entry",IF(COUNTIFS($B$6:$B$205,B178,$C$6:$C$205,C178)&gt;1,"Duplicate ref",IF(J178&lt;0,"Overpaid",IF(J178=0,"Paid",IF(AND(I178&lt;&gt;"",I178&lt;TODAY()),"Overdue",IF(H178&gt;0,"Part-paid","Unpaid")))))))))</x:f>
      </x:c>
      <x:c r="L178" s="10"/>
      <x:c r="M178" s="42"/>
    </x:row>
    <x:row r="179" ht="23" customHeight="1">
      <x:c r="A179" s="19"/>
      <x:c r="B179" s="10"/>
      <x:c r="C179" s="10"/>
      <x:c r="D179" s="10"/>
      <x:c r="E179" s="10"/>
      <x:c r="F179" s="10"/>
      <x:c r="G179" s="14"/>
      <x:c r="H179" s="14"/>
      <x:c r="I179" s="20"/>
      <x:c r="J179" s="16" t="str">
        <x:f>IF(ISBLANK(G179),"",IF(AND(ISNUMBER(G179),OR(H179="",ISNUMBER(H179))),ROUND(G179-H179,2),""))</x:f>
      </x:c>
      <x:c r="K179" s="17" t="str">
        <x:f>IF(COUNTA(A179:I179)=0,"",IF(OR(A179="",B179="",C179="",D179="",ISBLANK(G179)),"Check entry",IF(OR(NOT(ISNUMBER(A179)),AND(B179&lt;&gt;"Income",B179&lt;&gt;"Expense"),NOT(ISNUMBER(G179)),G179&lt;0,AND(H179&lt;&gt;"",NOT(ISNUMBER(H179))),H179&lt;0,AND(I179&lt;&gt;"",NOT(ISNUMBER(I179)))),"Check entry",IF(OR(B179&lt;&gt;"Income",COUNTIFS(Masterlists!$A$6:$A$105,D179)&lt;&gt;1,E179="",COUNTIFS(Masterlists!$P$6:$P$105,E179)&lt;&gt;1,AND(M179&lt;&gt;"",COUNTIFS(Masterlists!$K$6:$K$105,M179)&lt;&gt;1)),"Check entry",IF(COUNTIFS($B$6:$B$205,B179,$C$6:$C$205,C179)&gt;1,"Duplicate ref",IF(J179&lt;0,"Overpaid",IF(J179=0,"Paid",IF(AND(I179&lt;&gt;"",I179&lt;TODAY()),"Overdue",IF(H179&gt;0,"Part-paid","Unpaid")))))))))</x:f>
      </x:c>
      <x:c r="L179" s="10"/>
      <x:c r="M179" s="42"/>
    </x:row>
    <x:row r="180" ht="23" customHeight="1">
      <x:c r="A180" s="19"/>
      <x:c r="B180" s="10"/>
      <x:c r="C180" s="10"/>
      <x:c r="D180" s="10"/>
      <x:c r="E180" s="10"/>
      <x:c r="F180" s="10"/>
      <x:c r="G180" s="14"/>
      <x:c r="H180" s="14"/>
      <x:c r="I180" s="20"/>
      <x:c r="J180" s="16" t="str">
        <x:f>IF(ISBLANK(G180),"",IF(AND(ISNUMBER(G180),OR(H180="",ISNUMBER(H180))),ROUND(G180-H180,2),""))</x:f>
      </x:c>
      <x:c r="K180" s="17" t="str">
        <x:f>IF(COUNTA(A180:I180)=0,"",IF(OR(A180="",B180="",C180="",D180="",ISBLANK(G180)),"Check entry",IF(OR(NOT(ISNUMBER(A180)),AND(B180&lt;&gt;"Income",B180&lt;&gt;"Expense"),NOT(ISNUMBER(G180)),G180&lt;0,AND(H180&lt;&gt;"",NOT(ISNUMBER(H180))),H180&lt;0,AND(I180&lt;&gt;"",NOT(ISNUMBER(I180)))),"Check entry",IF(OR(B180&lt;&gt;"Income",COUNTIFS(Masterlists!$A$6:$A$105,D180)&lt;&gt;1,E180="",COUNTIFS(Masterlists!$P$6:$P$105,E180)&lt;&gt;1,AND(M180&lt;&gt;"",COUNTIFS(Masterlists!$K$6:$K$105,M180)&lt;&gt;1)),"Check entry",IF(COUNTIFS($B$6:$B$205,B180,$C$6:$C$205,C180)&gt;1,"Duplicate ref",IF(J180&lt;0,"Overpaid",IF(J180=0,"Paid",IF(AND(I180&lt;&gt;"",I180&lt;TODAY()),"Overdue",IF(H180&gt;0,"Part-paid","Unpaid")))))))))</x:f>
      </x:c>
      <x:c r="L180" s="10"/>
      <x:c r="M180" s="42"/>
    </x:row>
    <x:row r="181" ht="23" customHeight="1">
      <x:c r="A181" s="19"/>
      <x:c r="B181" s="10"/>
      <x:c r="C181" s="10"/>
      <x:c r="D181" s="10"/>
      <x:c r="E181" s="10"/>
      <x:c r="F181" s="10"/>
      <x:c r="G181" s="14"/>
      <x:c r="H181" s="14"/>
      <x:c r="I181" s="20"/>
      <x:c r="J181" s="16" t="str">
        <x:f>IF(ISBLANK(G181),"",IF(AND(ISNUMBER(G181),OR(H181="",ISNUMBER(H181))),ROUND(G181-H181,2),""))</x:f>
      </x:c>
      <x:c r="K181" s="17" t="str">
        <x:f>IF(COUNTA(A181:I181)=0,"",IF(OR(A181="",B181="",C181="",D181="",ISBLANK(G181)),"Check entry",IF(OR(NOT(ISNUMBER(A181)),AND(B181&lt;&gt;"Income",B181&lt;&gt;"Expense"),NOT(ISNUMBER(G181)),G181&lt;0,AND(H181&lt;&gt;"",NOT(ISNUMBER(H181))),H181&lt;0,AND(I181&lt;&gt;"",NOT(ISNUMBER(I181)))),"Check entry",IF(OR(B181&lt;&gt;"Income",COUNTIFS(Masterlists!$A$6:$A$105,D181)&lt;&gt;1,E181="",COUNTIFS(Masterlists!$P$6:$P$105,E181)&lt;&gt;1,AND(M181&lt;&gt;"",COUNTIFS(Masterlists!$K$6:$K$105,M181)&lt;&gt;1)),"Check entry",IF(COUNTIFS($B$6:$B$205,B181,$C$6:$C$205,C181)&gt;1,"Duplicate ref",IF(J181&lt;0,"Overpaid",IF(J181=0,"Paid",IF(AND(I181&lt;&gt;"",I181&lt;TODAY()),"Overdue",IF(H181&gt;0,"Part-paid","Unpaid")))))))))</x:f>
      </x:c>
      <x:c r="L181" s="10"/>
      <x:c r="M181" s="42"/>
    </x:row>
    <x:row r="182" ht="23" customHeight="1">
      <x:c r="A182" s="19"/>
      <x:c r="B182" s="10"/>
      <x:c r="C182" s="10"/>
      <x:c r="D182" s="10"/>
      <x:c r="E182" s="10"/>
      <x:c r="F182" s="10"/>
      <x:c r="G182" s="14"/>
      <x:c r="H182" s="14"/>
      <x:c r="I182" s="20"/>
      <x:c r="J182" s="16" t="str">
        <x:f>IF(ISBLANK(G182),"",IF(AND(ISNUMBER(G182),OR(H182="",ISNUMBER(H182))),ROUND(G182-H182,2),""))</x:f>
      </x:c>
      <x:c r="K182" s="17" t="str">
        <x:f>IF(COUNTA(A182:I182)=0,"",IF(OR(A182="",B182="",C182="",D182="",ISBLANK(G182)),"Check entry",IF(OR(NOT(ISNUMBER(A182)),AND(B182&lt;&gt;"Income",B182&lt;&gt;"Expense"),NOT(ISNUMBER(G182)),G182&lt;0,AND(H182&lt;&gt;"",NOT(ISNUMBER(H182))),H182&lt;0,AND(I182&lt;&gt;"",NOT(ISNUMBER(I182)))),"Check entry",IF(OR(B182&lt;&gt;"Income",COUNTIFS(Masterlists!$A$6:$A$105,D182)&lt;&gt;1,E182="",COUNTIFS(Masterlists!$P$6:$P$105,E182)&lt;&gt;1,AND(M182&lt;&gt;"",COUNTIFS(Masterlists!$K$6:$K$105,M182)&lt;&gt;1)),"Check entry",IF(COUNTIFS($B$6:$B$205,B182,$C$6:$C$205,C182)&gt;1,"Duplicate ref",IF(J182&lt;0,"Overpaid",IF(J182=0,"Paid",IF(AND(I182&lt;&gt;"",I182&lt;TODAY()),"Overdue",IF(H182&gt;0,"Part-paid","Unpaid")))))))))</x:f>
      </x:c>
      <x:c r="L182" s="10"/>
      <x:c r="M182" s="42"/>
    </x:row>
    <x:row r="183" ht="23" customHeight="1">
      <x:c r="A183" s="19"/>
      <x:c r="B183" s="10"/>
      <x:c r="C183" s="10"/>
      <x:c r="D183" s="10"/>
      <x:c r="E183" s="10"/>
      <x:c r="F183" s="10"/>
      <x:c r="G183" s="14"/>
      <x:c r="H183" s="14"/>
      <x:c r="I183" s="20"/>
      <x:c r="J183" s="16" t="str">
        <x:f>IF(ISBLANK(G183),"",IF(AND(ISNUMBER(G183),OR(H183="",ISNUMBER(H183))),ROUND(G183-H183,2),""))</x:f>
      </x:c>
      <x:c r="K183" s="17" t="str">
        <x:f>IF(COUNTA(A183:I183)=0,"",IF(OR(A183="",B183="",C183="",D183="",ISBLANK(G183)),"Check entry",IF(OR(NOT(ISNUMBER(A183)),AND(B183&lt;&gt;"Income",B183&lt;&gt;"Expense"),NOT(ISNUMBER(G183)),G183&lt;0,AND(H183&lt;&gt;"",NOT(ISNUMBER(H183))),H183&lt;0,AND(I183&lt;&gt;"",NOT(ISNUMBER(I183)))),"Check entry",IF(OR(B183&lt;&gt;"Income",COUNTIFS(Masterlists!$A$6:$A$105,D183)&lt;&gt;1,E183="",COUNTIFS(Masterlists!$P$6:$P$105,E183)&lt;&gt;1,AND(M183&lt;&gt;"",COUNTIFS(Masterlists!$K$6:$K$105,M183)&lt;&gt;1)),"Check entry",IF(COUNTIFS($B$6:$B$205,B183,$C$6:$C$205,C183)&gt;1,"Duplicate ref",IF(J183&lt;0,"Overpaid",IF(J183=0,"Paid",IF(AND(I183&lt;&gt;"",I183&lt;TODAY()),"Overdue",IF(H183&gt;0,"Part-paid","Unpaid")))))))))</x:f>
      </x:c>
      <x:c r="L183" s="10"/>
      <x:c r="M183" s="42"/>
    </x:row>
    <x:row r="184" ht="23" customHeight="1">
      <x:c r="A184" s="19"/>
      <x:c r="B184" s="10"/>
      <x:c r="C184" s="10"/>
      <x:c r="D184" s="10"/>
      <x:c r="E184" s="10"/>
      <x:c r="F184" s="10"/>
      <x:c r="G184" s="14"/>
      <x:c r="H184" s="14"/>
      <x:c r="I184" s="20"/>
      <x:c r="J184" s="16" t="str">
        <x:f>IF(ISBLANK(G184),"",IF(AND(ISNUMBER(G184),OR(H184="",ISNUMBER(H184))),ROUND(G184-H184,2),""))</x:f>
      </x:c>
      <x:c r="K184" s="17" t="str">
        <x:f>IF(COUNTA(A184:I184)=0,"",IF(OR(A184="",B184="",C184="",D184="",ISBLANK(G184)),"Check entry",IF(OR(NOT(ISNUMBER(A184)),AND(B184&lt;&gt;"Income",B184&lt;&gt;"Expense"),NOT(ISNUMBER(G184)),G184&lt;0,AND(H184&lt;&gt;"",NOT(ISNUMBER(H184))),H184&lt;0,AND(I184&lt;&gt;"",NOT(ISNUMBER(I184)))),"Check entry",IF(OR(B184&lt;&gt;"Income",COUNTIFS(Masterlists!$A$6:$A$105,D184)&lt;&gt;1,E184="",COUNTIFS(Masterlists!$P$6:$P$105,E184)&lt;&gt;1,AND(M184&lt;&gt;"",COUNTIFS(Masterlists!$K$6:$K$105,M184)&lt;&gt;1)),"Check entry",IF(COUNTIFS($B$6:$B$205,B184,$C$6:$C$205,C184)&gt;1,"Duplicate ref",IF(J184&lt;0,"Overpaid",IF(J184=0,"Paid",IF(AND(I184&lt;&gt;"",I184&lt;TODAY()),"Overdue",IF(H184&gt;0,"Part-paid","Unpaid")))))))))</x:f>
      </x:c>
      <x:c r="L184" s="10"/>
      <x:c r="M184" s="42"/>
    </x:row>
    <x:row r="185" ht="23" customHeight="1">
      <x:c r="A185" s="19"/>
      <x:c r="B185" s="10"/>
      <x:c r="C185" s="10"/>
      <x:c r="D185" s="10"/>
      <x:c r="E185" s="10"/>
      <x:c r="F185" s="10"/>
      <x:c r="G185" s="14"/>
      <x:c r="H185" s="14"/>
      <x:c r="I185" s="20"/>
      <x:c r="J185" s="16" t="str">
        <x:f>IF(ISBLANK(G185),"",IF(AND(ISNUMBER(G185),OR(H185="",ISNUMBER(H185))),ROUND(G185-H185,2),""))</x:f>
      </x:c>
      <x:c r="K185" s="17" t="str">
        <x:f>IF(COUNTA(A185:I185)=0,"",IF(OR(A185="",B185="",C185="",D185="",ISBLANK(G185)),"Check entry",IF(OR(NOT(ISNUMBER(A185)),AND(B185&lt;&gt;"Income",B185&lt;&gt;"Expense"),NOT(ISNUMBER(G185)),G185&lt;0,AND(H185&lt;&gt;"",NOT(ISNUMBER(H185))),H185&lt;0,AND(I185&lt;&gt;"",NOT(ISNUMBER(I185)))),"Check entry",IF(OR(B185&lt;&gt;"Income",COUNTIFS(Masterlists!$A$6:$A$105,D185)&lt;&gt;1,E185="",COUNTIFS(Masterlists!$P$6:$P$105,E185)&lt;&gt;1,AND(M185&lt;&gt;"",COUNTIFS(Masterlists!$K$6:$K$105,M185)&lt;&gt;1)),"Check entry",IF(COUNTIFS($B$6:$B$205,B185,$C$6:$C$205,C185)&gt;1,"Duplicate ref",IF(J185&lt;0,"Overpaid",IF(J185=0,"Paid",IF(AND(I185&lt;&gt;"",I185&lt;TODAY()),"Overdue",IF(H185&gt;0,"Part-paid","Unpaid")))))))))</x:f>
      </x:c>
      <x:c r="L185" s="10"/>
      <x:c r="M185" s="42"/>
    </x:row>
    <x:row r="186" ht="23" customHeight="1">
      <x:c r="A186" s="19"/>
      <x:c r="B186" s="10"/>
      <x:c r="C186" s="10"/>
      <x:c r="D186" s="10"/>
      <x:c r="E186" s="10"/>
      <x:c r="F186" s="10"/>
      <x:c r="G186" s="14"/>
      <x:c r="H186" s="14"/>
      <x:c r="I186" s="20"/>
      <x:c r="J186" s="16" t="str">
        <x:f>IF(ISBLANK(G186),"",IF(AND(ISNUMBER(G186),OR(H186="",ISNUMBER(H186))),ROUND(G186-H186,2),""))</x:f>
      </x:c>
      <x:c r="K186" s="17" t="str">
        <x:f>IF(COUNTA(A186:I186)=0,"",IF(OR(A186="",B186="",C186="",D186="",ISBLANK(G186)),"Check entry",IF(OR(NOT(ISNUMBER(A186)),AND(B186&lt;&gt;"Income",B186&lt;&gt;"Expense"),NOT(ISNUMBER(G186)),G186&lt;0,AND(H186&lt;&gt;"",NOT(ISNUMBER(H186))),H186&lt;0,AND(I186&lt;&gt;"",NOT(ISNUMBER(I186)))),"Check entry",IF(OR(B186&lt;&gt;"Income",COUNTIFS(Masterlists!$A$6:$A$105,D186)&lt;&gt;1,E186="",COUNTIFS(Masterlists!$P$6:$P$105,E186)&lt;&gt;1,AND(M186&lt;&gt;"",COUNTIFS(Masterlists!$K$6:$K$105,M186)&lt;&gt;1)),"Check entry",IF(COUNTIFS($B$6:$B$205,B186,$C$6:$C$205,C186)&gt;1,"Duplicate ref",IF(J186&lt;0,"Overpaid",IF(J186=0,"Paid",IF(AND(I186&lt;&gt;"",I186&lt;TODAY()),"Overdue",IF(H186&gt;0,"Part-paid","Unpaid")))))))))</x:f>
      </x:c>
      <x:c r="L186" s="10"/>
      <x:c r="M186" s="42"/>
    </x:row>
    <x:row r="187" ht="23" customHeight="1">
      <x:c r="A187" s="19"/>
      <x:c r="B187" s="10"/>
      <x:c r="C187" s="10"/>
      <x:c r="D187" s="10"/>
      <x:c r="E187" s="10"/>
      <x:c r="F187" s="10"/>
      <x:c r="G187" s="14"/>
      <x:c r="H187" s="14"/>
      <x:c r="I187" s="20"/>
      <x:c r="J187" s="16" t="str">
        <x:f>IF(ISBLANK(G187),"",IF(AND(ISNUMBER(G187),OR(H187="",ISNUMBER(H187))),ROUND(G187-H187,2),""))</x:f>
      </x:c>
      <x:c r="K187" s="17" t="str">
        <x:f>IF(COUNTA(A187:I187)=0,"",IF(OR(A187="",B187="",C187="",D187="",ISBLANK(G187)),"Check entry",IF(OR(NOT(ISNUMBER(A187)),AND(B187&lt;&gt;"Income",B187&lt;&gt;"Expense"),NOT(ISNUMBER(G187)),G187&lt;0,AND(H187&lt;&gt;"",NOT(ISNUMBER(H187))),H187&lt;0,AND(I187&lt;&gt;"",NOT(ISNUMBER(I187)))),"Check entry",IF(OR(B187&lt;&gt;"Income",COUNTIFS(Masterlists!$A$6:$A$105,D187)&lt;&gt;1,E187="",COUNTIFS(Masterlists!$P$6:$P$105,E187)&lt;&gt;1,AND(M187&lt;&gt;"",COUNTIFS(Masterlists!$K$6:$K$105,M187)&lt;&gt;1)),"Check entry",IF(COUNTIFS($B$6:$B$205,B187,$C$6:$C$205,C187)&gt;1,"Duplicate ref",IF(J187&lt;0,"Overpaid",IF(J187=0,"Paid",IF(AND(I187&lt;&gt;"",I187&lt;TODAY()),"Overdue",IF(H187&gt;0,"Part-paid","Unpaid")))))))))</x:f>
      </x:c>
      <x:c r="L187" s="10"/>
      <x:c r="M187" s="42"/>
    </x:row>
    <x:row r="188" ht="23" customHeight="1">
      <x:c r="A188" s="19"/>
      <x:c r="B188" s="10"/>
      <x:c r="C188" s="10"/>
      <x:c r="D188" s="10"/>
      <x:c r="E188" s="10"/>
      <x:c r="F188" s="10"/>
      <x:c r="G188" s="14"/>
      <x:c r="H188" s="14"/>
      <x:c r="I188" s="20"/>
      <x:c r="J188" s="16" t="str">
        <x:f>IF(ISBLANK(G188),"",IF(AND(ISNUMBER(G188),OR(H188="",ISNUMBER(H188))),ROUND(G188-H188,2),""))</x:f>
      </x:c>
      <x:c r="K188" s="17" t="str">
        <x:f>IF(COUNTA(A188:I188)=0,"",IF(OR(A188="",B188="",C188="",D188="",ISBLANK(G188)),"Check entry",IF(OR(NOT(ISNUMBER(A188)),AND(B188&lt;&gt;"Income",B188&lt;&gt;"Expense"),NOT(ISNUMBER(G188)),G188&lt;0,AND(H188&lt;&gt;"",NOT(ISNUMBER(H188))),H188&lt;0,AND(I188&lt;&gt;"",NOT(ISNUMBER(I188)))),"Check entry",IF(OR(B188&lt;&gt;"Income",COUNTIFS(Masterlists!$A$6:$A$105,D188)&lt;&gt;1,E188="",COUNTIFS(Masterlists!$P$6:$P$105,E188)&lt;&gt;1,AND(M188&lt;&gt;"",COUNTIFS(Masterlists!$K$6:$K$105,M188)&lt;&gt;1)),"Check entry",IF(COUNTIFS($B$6:$B$205,B188,$C$6:$C$205,C188)&gt;1,"Duplicate ref",IF(J188&lt;0,"Overpaid",IF(J188=0,"Paid",IF(AND(I188&lt;&gt;"",I188&lt;TODAY()),"Overdue",IF(H188&gt;0,"Part-paid","Unpaid")))))))))</x:f>
      </x:c>
      <x:c r="L188" s="10"/>
      <x:c r="M188" s="42"/>
    </x:row>
    <x:row r="189" ht="23" customHeight="1">
      <x:c r="A189" s="19"/>
      <x:c r="B189" s="10"/>
      <x:c r="C189" s="10"/>
      <x:c r="D189" s="10"/>
      <x:c r="E189" s="10"/>
      <x:c r="F189" s="10"/>
      <x:c r="G189" s="14"/>
      <x:c r="H189" s="14"/>
      <x:c r="I189" s="20"/>
      <x:c r="J189" s="16" t="str">
        <x:f>IF(ISBLANK(G189),"",IF(AND(ISNUMBER(G189),OR(H189="",ISNUMBER(H189))),ROUND(G189-H189,2),""))</x:f>
      </x:c>
      <x:c r="K189" s="17" t="str">
        <x:f>IF(COUNTA(A189:I189)=0,"",IF(OR(A189="",B189="",C189="",D189="",ISBLANK(G189)),"Check entry",IF(OR(NOT(ISNUMBER(A189)),AND(B189&lt;&gt;"Income",B189&lt;&gt;"Expense"),NOT(ISNUMBER(G189)),G189&lt;0,AND(H189&lt;&gt;"",NOT(ISNUMBER(H189))),H189&lt;0,AND(I189&lt;&gt;"",NOT(ISNUMBER(I189)))),"Check entry",IF(OR(B189&lt;&gt;"Income",COUNTIFS(Masterlists!$A$6:$A$105,D189)&lt;&gt;1,E189="",COUNTIFS(Masterlists!$P$6:$P$105,E189)&lt;&gt;1,AND(M189&lt;&gt;"",COUNTIFS(Masterlists!$K$6:$K$105,M189)&lt;&gt;1)),"Check entry",IF(COUNTIFS($B$6:$B$205,B189,$C$6:$C$205,C189)&gt;1,"Duplicate ref",IF(J189&lt;0,"Overpaid",IF(J189=0,"Paid",IF(AND(I189&lt;&gt;"",I189&lt;TODAY()),"Overdue",IF(H189&gt;0,"Part-paid","Unpaid")))))))))</x:f>
      </x:c>
      <x:c r="L189" s="10"/>
      <x:c r="M189" s="42"/>
    </x:row>
    <x:row r="190" ht="23" customHeight="1">
      <x:c r="A190" s="19"/>
      <x:c r="B190" s="10"/>
      <x:c r="C190" s="10"/>
      <x:c r="D190" s="10"/>
      <x:c r="E190" s="10"/>
      <x:c r="F190" s="10"/>
      <x:c r="G190" s="14"/>
      <x:c r="H190" s="14"/>
      <x:c r="I190" s="20"/>
      <x:c r="J190" s="16" t="str">
        <x:f>IF(ISBLANK(G190),"",IF(AND(ISNUMBER(G190),OR(H190="",ISNUMBER(H190))),ROUND(G190-H190,2),""))</x:f>
      </x:c>
      <x:c r="K190" s="17" t="str">
        <x:f>IF(COUNTA(A190:I190)=0,"",IF(OR(A190="",B190="",C190="",D190="",ISBLANK(G190)),"Check entry",IF(OR(NOT(ISNUMBER(A190)),AND(B190&lt;&gt;"Income",B190&lt;&gt;"Expense"),NOT(ISNUMBER(G190)),G190&lt;0,AND(H190&lt;&gt;"",NOT(ISNUMBER(H190))),H190&lt;0,AND(I190&lt;&gt;"",NOT(ISNUMBER(I190)))),"Check entry",IF(OR(B190&lt;&gt;"Income",COUNTIFS(Masterlists!$A$6:$A$105,D190)&lt;&gt;1,E190="",COUNTIFS(Masterlists!$P$6:$P$105,E190)&lt;&gt;1,AND(M190&lt;&gt;"",COUNTIFS(Masterlists!$K$6:$K$105,M190)&lt;&gt;1)),"Check entry",IF(COUNTIFS($B$6:$B$205,B190,$C$6:$C$205,C190)&gt;1,"Duplicate ref",IF(J190&lt;0,"Overpaid",IF(J190=0,"Paid",IF(AND(I190&lt;&gt;"",I190&lt;TODAY()),"Overdue",IF(H190&gt;0,"Part-paid","Unpaid")))))))))</x:f>
      </x:c>
      <x:c r="L190" s="10"/>
      <x:c r="M190" s="42"/>
    </x:row>
    <x:row r="191" ht="23" customHeight="1">
      <x:c r="A191" s="19"/>
      <x:c r="B191" s="10"/>
      <x:c r="C191" s="10"/>
      <x:c r="D191" s="10"/>
      <x:c r="E191" s="10"/>
      <x:c r="F191" s="10"/>
      <x:c r="G191" s="14"/>
      <x:c r="H191" s="14"/>
      <x:c r="I191" s="20"/>
      <x:c r="J191" s="16" t="str">
        <x:f>IF(ISBLANK(G191),"",IF(AND(ISNUMBER(G191),OR(H191="",ISNUMBER(H191))),ROUND(G191-H191,2),""))</x:f>
      </x:c>
      <x:c r="K191" s="17" t="str">
        <x:f>IF(COUNTA(A191:I191)=0,"",IF(OR(A191="",B191="",C191="",D191="",ISBLANK(G191)),"Check entry",IF(OR(NOT(ISNUMBER(A191)),AND(B191&lt;&gt;"Income",B191&lt;&gt;"Expense"),NOT(ISNUMBER(G191)),G191&lt;0,AND(H191&lt;&gt;"",NOT(ISNUMBER(H191))),H191&lt;0,AND(I191&lt;&gt;"",NOT(ISNUMBER(I191)))),"Check entry",IF(OR(B191&lt;&gt;"Income",COUNTIFS(Masterlists!$A$6:$A$105,D191)&lt;&gt;1,E191="",COUNTIFS(Masterlists!$P$6:$P$105,E191)&lt;&gt;1,AND(M191&lt;&gt;"",COUNTIFS(Masterlists!$K$6:$K$105,M191)&lt;&gt;1)),"Check entry",IF(COUNTIFS($B$6:$B$205,B191,$C$6:$C$205,C191)&gt;1,"Duplicate ref",IF(J191&lt;0,"Overpaid",IF(J191=0,"Paid",IF(AND(I191&lt;&gt;"",I191&lt;TODAY()),"Overdue",IF(H191&gt;0,"Part-paid","Unpaid")))))))))</x:f>
      </x:c>
      <x:c r="L191" s="10"/>
      <x:c r="M191" s="42"/>
    </x:row>
    <x:row r="192" ht="23" customHeight="1">
      <x:c r="A192" s="19"/>
      <x:c r="B192" s="10"/>
      <x:c r="C192" s="10"/>
      <x:c r="D192" s="10"/>
      <x:c r="E192" s="10"/>
      <x:c r="F192" s="10"/>
      <x:c r="G192" s="14"/>
      <x:c r="H192" s="14"/>
      <x:c r="I192" s="20"/>
      <x:c r="J192" s="16" t="str">
        <x:f>IF(ISBLANK(G192),"",IF(AND(ISNUMBER(G192),OR(H192="",ISNUMBER(H192))),ROUND(G192-H192,2),""))</x:f>
      </x:c>
      <x:c r="K192" s="17" t="str">
        <x:f>IF(COUNTA(A192:I192)=0,"",IF(OR(A192="",B192="",C192="",D192="",ISBLANK(G192)),"Check entry",IF(OR(NOT(ISNUMBER(A192)),AND(B192&lt;&gt;"Income",B192&lt;&gt;"Expense"),NOT(ISNUMBER(G192)),G192&lt;0,AND(H192&lt;&gt;"",NOT(ISNUMBER(H192))),H192&lt;0,AND(I192&lt;&gt;"",NOT(ISNUMBER(I192)))),"Check entry",IF(OR(B192&lt;&gt;"Income",COUNTIFS(Masterlists!$A$6:$A$105,D192)&lt;&gt;1,E192="",COUNTIFS(Masterlists!$P$6:$P$105,E192)&lt;&gt;1,AND(M192&lt;&gt;"",COUNTIFS(Masterlists!$K$6:$K$105,M192)&lt;&gt;1)),"Check entry",IF(COUNTIFS($B$6:$B$205,B192,$C$6:$C$205,C192)&gt;1,"Duplicate ref",IF(J192&lt;0,"Overpaid",IF(J192=0,"Paid",IF(AND(I192&lt;&gt;"",I192&lt;TODAY()),"Overdue",IF(H192&gt;0,"Part-paid","Unpaid")))))))))</x:f>
      </x:c>
      <x:c r="L192" s="10"/>
      <x:c r="M192" s="42"/>
    </x:row>
    <x:row r="193" ht="23" customHeight="1">
      <x:c r="A193" s="19"/>
      <x:c r="B193" s="10"/>
      <x:c r="C193" s="10"/>
      <x:c r="D193" s="10"/>
      <x:c r="E193" s="10"/>
      <x:c r="F193" s="10"/>
      <x:c r="G193" s="14"/>
      <x:c r="H193" s="14"/>
      <x:c r="I193" s="20"/>
      <x:c r="J193" s="16" t="str">
        <x:f>IF(ISBLANK(G193),"",IF(AND(ISNUMBER(G193),OR(H193="",ISNUMBER(H193))),ROUND(G193-H193,2),""))</x:f>
      </x:c>
      <x:c r="K193" s="17" t="str">
        <x:f>IF(COUNTA(A193:I193)=0,"",IF(OR(A193="",B193="",C193="",D193="",ISBLANK(G193)),"Check entry",IF(OR(NOT(ISNUMBER(A193)),AND(B193&lt;&gt;"Income",B193&lt;&gt;"Expense"),NOT(ISNUMBER(G193)),G193&lt;0,AND(H193&lt;&gt;"",NOT(ISNUMBER(H193))),H193&lt;0,AND(I193&lt;&gt;"",NOT(ISNUMBER(I193)))),"Check entry",IF(OR(B193&lt;&gt;"Income",COUNTIFS(Masterlists!$A$6:$A$105,D193)&lt;&gt;1,E193="",COUNTIFS(Masterlists!$P$6:$P$105,E193)&lt;&gt;1,AND(M193&lt;&gt;"",COUNTIFS(Masterlists!$K$6:$K$105,M193)&lt;&gt;1)),"Check entry",IF(COUNTIFS($B$6:$B$205,B193,$C$6:$C$205,C193)&gt;1,"Duplicate ref",IF(J193&lt;0,"Overpaid",IF(J193=0,"Paid",IF(AND(I193&lt;&gt;"",I193&lt;TODAY()),"Overdue",IF(H193&gt;0,"Part-paid","Unpaid")))))))))</x:f>
      </x:c>
      <x:c r="L193" s="10"/>
      <x:c r="M193" s="42"/>
    </x:row>
    <x:row r="194" ht="23" customHeight="1">
      <x:c r="A194" s="19"/>
      <x:c r="B194" s="10"/>
      <x:c r="C194" s="10"/>
      <x:c r="D194" s="10"/>
      <x:c r="E194" s="10"/>
      <x:c r="F194" s="10"/>
      <x:c r="G194" s="14"/>
      <x:c r="H194" s="14"/>
      <x:c r="I194" s="20"/>
      <x:c r="J194" s="16" t="str">
        <x:f>IF(ISBLANK(G194),"",IF(AND(ISNUMBER(G194),OR(H194="",ISNUMBER(H194))),ROUND(G194-H194,2),""))</x:f>
      </x:c>
      <x:c r="K194" s="17" t="str">
        <x:f>IF(COUNTA(A194:I194)=0,"",IF(OR(A194="",B194="",C194="",D194="",ISBLANK(G194)),"Check entry",IF(OR(NOT(ISNUMBER(A194)),AND(B194&lt;&gt;"Income",B194&lt;&gt;"Expense"),NOT(ISNUMBER(G194)),G194&lt;0,AND(H194&lt;&gt;"",NOT(ISNUMBER(H194))),H194&lt;0,AND(I194&lt;&gt;"",NOT(ISNUMBER(I194)))),"Check entry",IF(OR(B194&lt;&gt;"Income",COUNTIFS(Masterlists!$A$6:$A$105,D194)&lt;&gt;1,E194="",COUNTIFS(Masterlists!$P$6:$P$105,E194)&lt;&gt;1,AND(M194&lt;&gt;"",COUNTIFS(Masterlists!$K$6:$K$105,M194)&lt;&gt;1)),"Check entry",IF(COUNTIFS($B$6:$B$205,B194,$C$6:$C$205,C194)&gt;1,"Duplicate ref",IF(J194&lt;0,"Overpaid",IF(J194=0,"Paid",IF(AND(I194&lt;&gt;"",I194&lt;TODAY()),"Overdue",IF(H194&gt;0,"Part-paid","Unpaid")))))))))</x:f>
      </x:c>
      <x:c r="L194" s="10"/>
      <x:c r="M194" s="42"/>
    </x:row>
    <x:row r="195" ht="23" customHeight="1">
      <x:c r="A195" s="19"/>
      <x:c r="B195" s="10"/>
      <x:c r="C195" s="10"/>
      <x:c r="D195" s="10"/>
      <x:c r="E195" s="10"/>
      <x:c r="F195" s="10"/>
      <x:c r="G195" s="14"/>
      <x:c r="H195" s="14"/>
      <x:c r="I195" s="20"/>
      <x:c r="J195" s="16" t="str">
        <x:f>IF(ISBLANK(G195),"",IF(AND(ISNUMBER(G195),OR(H195="",ISNUMBER(H195))),ROUND(G195-H195,2),""))</x:f>
      </x:c>
      <x:c r="K195" s="17" t="str">
        <x:f>IF(COUNTA(A195:I195)=0,"",IF(OR(A195="",B195="",C195="",D195="",ISBLANK(G195)),"Check entry",IF(OR(NOT(ISNUMBER(A195)),AND(B195&lt;&gt;"Income",B195&lt;&gt;"Expense"),NOT(ISNUMBER(G195)),G195&lt;0,AND(H195&lt;&gt;"",NOT(ISNUMBER(H195))),H195&lt;0,AND(I195&lt;&gt;"",NOT(ISNUMBER(I195)))),"Check entry",IF(OR(B195&lt;&gt;"Income",COUNTIFS(Masterlists!$A$6:$A$105,D195)&lt;&gt;1,E195="",COUNTIFS(Masterlists!$P$6:$P$105,E195)&lt;&gt;1,AND(M195&lt;&gt;"",COUNTIFS(Masterlists!$K$6:$K$105,M195)&lt;&gt;1)),"Check entry",IF(COUNTIFS($B$6:$B$205,B195,$C$6:$C$205,C195)&gt;1,"Duplicate ref",IF(J195&lt;0,"Overpaid",IF(J195=0,"Paid",IF(AND(I195&lt;&gt;"",I195&lt;TODAY()),"Overdue",IF(H195&gt;0,"Part-paid","Unpaid")))))))))</x:f>
      </x:c>
      <x:c r="L195" s="10"/>
      <x:c r="M195" s="42"/>
    </x:row>
    <x:row r="196" ht="23" customHeight="1">
      <x:c r="A196" s="19"/>
      <x:c r="B196" s="10"/>
      <x:c r="C196" s="10"/>
      <x:c r="D196" s="10"/>
      <x:c r="E196" s="10"/>
      <x:c r="F196" s="10"/>
      <x:c r="G196" s="14"/>
      <x:c r="H196" s="14"/>
      <x:c r="I196" s="20"/>
      <x:c r="J196" s="16" t="str">
        <x:f>IF(ISBLANK(G196),"",IF(AND(ISNUMBER(G196),OR(H196="",ISNUMBER(H196))),ROUND(G196-H196,2),""))</x:f>
      </x:c>
      <x:c r="K196" s="17" t="str">
        <x:f>IF(COUNTA(A196:I196)=0,"",IF(OR(A196="",B196="",C196="",D196="",ISBLANK(G196)),"Check entry",IF(OR(NOT(ISNUMBER(A196)),AND(B196&lt;&gt;"Income",B196&lt;&gt;"Expense"),NOT(ISNUMBER(G196)),G196&lt;0,AND(H196&lt;&gt;"",NOT(ISNUMBER(H196))),H196&lt;0,AND(I196&lt;&gt;"",NOT(ISNUMBER(I196)))),"Check entry",IF(OR(B196&lt;&gt;"Income",COUNTIFS(Masterlists!$A$6:$A$105,D196)&lt;&gt;1,E196="",COUNTIFS(Masterlists!$P$6:$P$105,E196)&lt;&gt;1,AND(M196&lt;&gt;"",COUNTIFS(Masterlists!$K$6:$K$105,M196)&lt;&gt;1)),"Check entry",IF(COUNTIFS($B$6:$B$205,B196,$C$6:$C$205,C196)&gt;1,"Duplicate ref",IF(J196&lt;0,"Overpaid",IF(J196=0,"Paid",IF(AND(I196&lt;&gt;"",I196&lt;TODAY()),"Overdue",IF(H196&gt;0,"Part-paid","Unpaid")))))))))</x:f>
      </x:c>
      <x:c r="L196" s="10"/>
      <x:c r="M196" s="42"/>
    </x:row>
    <x:row r="197" ht="23" customHeight="1">
      <x:c r="A197" s="19"/>
      <x:c r="B197" s="10"/>
      <x:c r="C197" s="10"/>
      <x:c r="D197" s="10"/>
      <x:c r="E197" s="10"/>
      <x:c r="F197" s="10"/>
      <x:c r="G197" s="14"/>
      <x:c r="H197" s="14"/>
      <x:c r="I197" s="20"/>
      <x:c r="J197" s="16" t="str">
        <x:f>IF(ISBLANK(G197),"",IF(AND(ISNUMBER(G197),OR(H197="",ISNUMBER(H197))),ROUND(G197-H197,2),""))</x:f>
      </x:c>
      <x:c r="K197" s="17" t="str">
        <x:f>IF(COUNTA(A197:I197)=0,"",IF(OR(A197="",B197="",C197="",D197="",ISBLANK(G197)),"Check entry",IF(OR(NOT(ISNUMBER(A197)),AND(B197&lt;&gt;"Income",B197&lt;&gt;"Expense"),NOT(ISNUMBER(G197)),G197&lt;0,AND(H197&lt;&gt;"",NOT(ISNUMBER(H197))),H197&lt;0,AND(I197&lt;&gt;"",NOT(ISNUMBER(I197)))),"Check entry",IF(OR(B197&lt;&gt;"Income",COUNTIFS(Masterlists!$A$6:$A$105,D197)&lt;&gt;1,E197="",COUNTIFS(Masterlists!$P$6:$P$105,E197)&lt;&gt;1,AND(M197&lt;&gt;"",COUNTIFS(Masterlists!$K$6:$K$105,M197)&lt;&gt;1)),"Check entry",IF(COUNTIFS($B$6:$B$205,B197,$C$6:$C$205,C197)&gt;1,"Duplicate ref",IF(J197&lt;0,"Overpaid",IF(J197=0,"Paid",IF(AND(I197&lt;&gt;"",I197&lt;TODAY()),"Overdue",IF(H197&gt;0,"Part-paid","Unpaid")))))))))</x:f>
      </x:c>
      <x:c r="L197" s="10"/>
      <x:c r="M197" s="42"/>
    </x:row>
    <x:row r="198" ht="23" customHeight="1">
      <x:c r="A198" s="19"/>
      <x:c r="B198" s="10"/>
      <x:c r="C198" s="10"/>
      <x:c r="D198" s="10"/>
      <x:c r="E198" s="10"/>
      <x:c r="F198" s="10"/>
      <x:c r="G198" s="14"/>
      <x:c r="H198" s="14"/>
      <x:c r="I198" s="20"/>
      <x:c r="J198" s="16" t="str">
        <x:f>IF(ISBLANK(G198),"",IF(AND(ISNUMBER(G198),OR(H198="",ISNUMBER(H198))),ROUND(G198-H198,2),""))</x:f>
      </x:c>
      <x:c r="K198" s="17" t="str">
        <x:f>IF(COUNTA(A198:I198)=0,"",IF(OR(A198="",B198="",C198="",D198="",ISBLANK(G198)),"Check entry",IF(OR(NOT(ISNUMBER(A198)),AND(B198&lt;&gt;"Income",B198&lt;&gt;"Expense"),NOT(ISNUMBER(G198)),G198&lt;0,AND(H198&lt;&gt;"",NOT(ISNUMBER(H198))),H198&lt;0,AND(I198&lt;&gt;"",NOT(ISNUMBER(I198)))),"Check entry",IF(OR(B198&lt;&gt;"Income",COUNTIFS(Masterlists!$A$6:$A$105,D198)&lt;&gt;1,E198="",COUNTIFS(Masterlists!$P$6:$P$105,E198)&lt;&gt;1,AND(M198&lt;&gt;"",COUNTIFS(Masterlists!$K$6:$K$105,M198)&lt;&gt;1)),"Check entry",IF(COUNTIFS($B$6:$B$205,B198,$C$6:$C$205,C198)&gt;1,"Duplicate ref",IF(J198&lt;0,"Overpaid",IF(J198=0,"Paid",IF(AND(I198&lt;&gt;"",I198&lt;TODAY()),"Overdue",IF(H198&gt;0,"Part-paid","Unpaid")))))))))</x:f>
      </x:c>
      <x:c r="L198" s="10"/>
      <x:c r="M198" s="42"/>
    </x:row>
    <x:row r="199" ht="23" customHeight="1">
      <x:c r="A199" s="19"/>
      <x:c r="B199" s="10"/>
      <x:c r="C199" s="10"/>
      <x:c r="D199" s="10"/>
      <x:c r="E199" s="10"/>
      <x:c r="F199" s="10"/>
      <x:c r="G199" s="14"/>
      <x:c r="H199" s="14"/>
      <x:c r="I199" s="20"/>
      <x:c r="J199" s="16" t="str">
        <x:f>IF(ISBLANK(G199),"",IF(AND(ISNUMBER(G199),OR(H199="",ISNUMBER(H199))),ROUND(G199-H199,2),""))</x:f>
      </x:c>
      <x:c r="K199" s="17" t="str">
        <x:f>IF(COUNTA(A199:I199)=0,"",IF(OR(A199="",B199="",C199="",D199="",ISBLANK(G199)),"Check entry",IF(OR(NOT(ISNUMBER(A199)),AND(B199&lt;&gt;"Income",B199&lt;&gt;"Expense"),NOT(ISNUMBER(G199)),G199&lt;0,AND(H199&lt;&gt;"",NOT(ISNUMBER(H199))),H199&lt;0,AND(I199&lt;&gt;"",NOT(ISNUMBER(I199)))),"Check entry",IF(OR(B199&lt;&gt;"Income",COUNTIFS(Masterlists!$A$6:$A$105,D199)&lt;&gt;1,E199="",COUNTIFS(Masterlists!$P$6:$P$105,E199)&lt;&gt;1,AND(M199&lt;&gt;"",COUNTIFS(Masterlists!$K$6:$K$105,M199)&lt;&gt;1)),"Check entry",IF(COUNTIFS($B$6:$B$205,B199,$C$6:$C$205,C199)&gt;1,"Duplicate ref",IF(J199&lt;0,"Overpaid",IF(J199=0,"Paid",IF(AND(I199&lt;&gt;"",I199&lt;TODAY()),"Overdue",IF(H199&gt;0,"Part-paid","Unpaid")))))))))</x:f>
      </x:c>
      <x:c r="L199" s="10"/>
      <x:c r="M199" s="42"/>
    </x:row>
    <x:row r="200" ht="23" customHeight="1">
      <x:c r="A200" s="19"/>
      <x:c r="B200" s="10"/>
      <x:c r="C200" s="10"/>
      <x:c r="D200" s="10"/>
      <x:c r="E200" s="10"/>
      <x:c r="F200" s="10"/>
      <x:c r="G200" s="14"/>
      <x:c r="H200" s="14"/>
      <x:c r="I200" s="20"/>
      <x:c r="J200" s="16" t="str">
        <x:f>IF(ISBLANK(G200),"",IF(AND(ISNUMBER(G200),OR(H200="",ISNUMBER(H200))),ROUND(G200-H200,2),""))</x:f>
      </x:c>
      <x:c r="K200" s="17" t="str">
        <x:f>IF(COUNTA(A200:I200)=0,"",IF(OR(A200="",B200="",C200="",D200="",ISBLANK(G200)),"Check entry",IF(OR(NOT(ISNUMBER(A200)),AND(B200&lt;&gt;"Income",B200&lt;&gt;"Expense"),NOT(ISNUMBER(G200)),G200&lt;0,AND(H200&lt;&gt;"",NOT(ISNUMBER(H200))),H200&lt;0,AND(I200&lt;&gt;"",NOT(ISNUMBER(I200)))),"Check entry",IF(OR(B200&lt;&gt;"Income",COUNTIFS(Masterlists!$A$6:$A$105,D200)&lt;&gt;1,E200="",COUNTIFS(Masterlists!$P$6:$P$105,E200)&lt;&gt;1,AND(M200&lt;&gt;"",COUNTIFS(Masterlists!$K$6:$K$105,M200)&lt;&gt;1)),"Check entry",IF(COUNTIFS($B$6:$B$205,B200,$C$6:$C$205,C200)&gt;1,"Duplicate ref",IF(J200&lt;0,"Overpaid",IF(J200=0,"Paid",IF(AND(I200&lt;&gt;"",I200&lt;TODAY()),"Overdue",IF(H200&gt;0,"Part-paid","Unpaid")))))))))</x:f>
      </x:c>
      <x:c r="L200" s="10"/>
      <x:c r="M200" s="42"/>
    </x:row>
    <x:row r="201" ht="23" customHeight="1">
      <x:c r="A201" s="19"/>
      <x:c r="B201" s="10"/>
      <x:c r="C201" s="10"/>
      <x:c r="D201" s="10"/>
      <x:c r="E201" s="10"/>
      <x:c r="F201" s="10"/>
      <x:c r="G201" s="14"/>
      <x:c r="H201" s="14"/>
      <x:c r="I201" s="20"/>
      <x:c r="J201" s="16" t="str">
        <x:f>IF(ISBLANK(G201),"",IF(AND(ISNUMBER(G201),OR(H201="",ISNUMBER(H201))),ROUND(G201-H201,2),""))</x:f>
      </x:c>
      <x:c r="K201" s="17" t="str">
        <x:f>IF(COUNTA(A201:I201)=0,"",IF(OR(A201="",B201="",C201="",D201="",ISBLANK(G201)),"Check entry",IF(OR(NOT(ISNUMBER(A201)),AND(B201&lt;&gt;"Income",B201&lt;&gt;"Expense"),NOT(ISNUMBER(G201)),G201&lt;0,AND(H201&lt;&gt;"",NOT(ISNUMBER(H201))),H201&lt;0,AND(I201&lt;&gt;"",NOT(ISNUMBER(I201)))),"Check entry",IF(OR(B201&lt;&gt;"Income",COUNTIFS(Masterlists!$A$6:$A$105,D201)&lt;&gt;1,E201="",COUNTIFS(Masterlists!$P$6:$P$105,E201)&lt;&gt;1,AND(M201&lt;&gt;"",COUNTIFS(Masterlists!$K$6:$K$105,M201)&lt;&gt;1)),"Check entry",IF(COUNTIFS($B$6:$B$205,B201,$C$6:$C$205,C201)&gt;1,"Duplicate ref",IF(J201&lt;0,"Overpaid",IF(J201=0,"Paid",IF(AND(I201&lt;&gt;"",I201&lt;TODAY()),"Overdue",IF(H201&gt;0,"Part-paid","Unpaid")))))))))</x:f>
      </x:c>
      <x:c r="L201" s="10"/>
      <x:c r="M201" s="42"/>
    </x:row>
    <x:row r="202" ht="23" customHeight="1">
      <x:c r="A202" s="19"/>
      <x:c r="B202" s="10"/>
      <x:c r="C202" s="10"/>
      <x:c r="D202" s="10"/>
      <x:c r="E202" s="10"/>
      <x:c r="F202" s="10"/>
      <x:c r="G202" s="14"/>
      <x:c r="H202" s="14"/>
      <x:c r="I202" s="20"/>
      <x:c r="J202" s="16" t="str">
        <x:f>IF(ISBLANK(G202),"",IF(AND(ISNUMBER(G202),OR(H202="",ISNUMBER(H202))),ROUND(G202-H202,2),""))</x:f>
      </x:c>
      <x:c r="K202" s="17" t="str">
        <x:f>IF(COUNTA(A202:I202)=0,"",IF(OR(A202="",B202="",C202="",D202="",ISBLANK(G202)),"Check entry",IF(OR(NOT(ISNUMBER(A202)),AND(B202&lt;&gt;"Income",B202&lt;&gt;"Expense"),NOT(ISNUMBER(G202)),G202&lt;0,AND(H202&lt;&gt;"",NOT(ISNUMBER(H202))),H202&lt;0,AND(I202&lt;&gt;"",NOT(ISNUMBER(I202)))),"Check entry",IF(OR(B202&lt;&gt;"Income",COUNTIFS(Masterlists!$A$6:$A$105,D202)&lt;&gt;1,E202="",COUNTIFS(Masterlists!$P$6:$P$105,E202)&lt;&gt;1,AND(M202&lt;&gt;"",COUNTIFS(Masterlists!$K$6:$K$105,M202)&lt;&gt;1)),"Check entry",IF(COUNTIFS($B$6:$B$205,B202,$C$6:$C$205,C202)&gt;1,"Duplicate ref",IF(J202&lt;0,"Overpaid",IF(J202=0,"Paid",IF(AND(I202&lt;&gt;"",I202&lt;TODAY()),"Overdue",IF(H202&gt;0,"Part-paid","Unpaid")))))))))</x:f>
      </x:c>
      <x:c r="L202" s="10"/>
      <x:c r="M202" s="42"/>
    </x:row>
    <x:row r="203" ht="23" customHeight="1">
      <x:c r="A203" s="19"/>
      <x:c r="B203" s="10"/>
      <x:c r="C203" s="10"/>
      <x:c r="D203" s="10"/>
      <x:c r="E203" s="10"/>
      <x:c r="F203" s="10"/>
      <x:c r="G203" s="14"/>
      <x:c r="H203" s="14"/>
      <x:c r="I203" s="20"/>
      <x:c r="J203" s="16" t="str">
        <x:f>IF(ISBLANK(G203),"",IF(AND(ISNUMBER(G203),OR(H203="",ISNUMBER(H203))),ROUND(G203-H203,2),""))</x:f>
      </x:c>
      <x:c r="K203" s="17" t="str">
        <x:f>IF(COUNTA(A203:I203)=0,"",IF(OR(A203="",B203="",C203="",D203="",ISBLANK(G203)),"Check entry",IF(OR(NOT(ISNUMBER(A203)),AND(B203&lt;&gt;"Income",B203&lt;&gt;"Expense"),NOT(ISNUMBER(G203)),G203&lt;0,AND(H203&lt;&gt;"",NOT(ISNUMBER(H203))),H203&lt;0,AND(I203&lt;&gt;"",NOT(ISNUMBER(I203)))),"Check entry",IF(OR(B203&lt;&gt;"Income",COUNTIFS(Masterlists!$A$6:$A$105,D203)&lt;&gt;1,E203="",COUNTIFS(Masterlists!$P$6:$P$105,E203)&lt;&gt;1,AND(M203&lt;&gt;"",COUNTIFS(Masterlists!$K$6:$K$105,M203)&lt;&gt;1)),"Check entry",IF(COUNTIFS($B$6:$B$205,B203,$C$6:$C$205,C203)&gt;1,"Duplicate ref",IF(J203&lt;0,"Overpaid",IF(J203=0,"Paid",IF(AND(I203&lt;&gt;"",I203&lt;TODAY()),"Overdue",IF(H203&gt;0,"Part-paid","Unpaid")))))))))</x:f>
      </x:c>
      <x:c r="L203" s="10"/>
      <x:c r="M203" s="42"/>
    </x:row>
    <x:row r="204" ht="23" customHeight="1">
      <x:c r="A204" s="19"/>
      <x:c r="B204" s="10"/>
      <x:c r="C204" s="10"/>
      <x:c r="D204" s="10"/>
      <x:c r="E204" s="10"/>
      <x:c r="F204" s="10"/>
      <x:c r="G204" s="14"/>
      <x:c r="H204" s="14"/>
      <x:c r="I204" s="20"/>
      <x:c r="J204" s="16" t="str">
        <x:f>IF(ISBLANK(G204),"",IF(AND(ISNUMBER(G204),OR(H204="",ISNUMBER(H204))),ROUND(G204-H204,2),""))</x:f>
      </x:c>
      <x:c r="K204" s="17" t="str">
        <x:f>IF(COUNTA(A204:I204)=0,"",IF(OR(A204="",B204="",C204="",D204="",ISBLANK(G204)),"Check entry",IF(OR(NOT(ISNUMBER(A204)),AND(B204&lt;&gt;"Income",B204&lt;&gt;"Expense"),NOT(ISNUMBER(G204)),G204&lt;0,AND(H204&lt;&gt;"",NOT(ISNUMBER(H204))),H204&lt;0,AND(I204&lt;&gt;"",NOT(ISNUMBER(I204)))),"Check entry",IF(OR(B204&lt;&gt;"Income",COUNTIFS(Masterlists!$A$6:$A$105,D204)&lt;&gt;1,E204="",COUNTIFS(Masterlists!$P$6:$P$105,E204)&lt;&gt;1,AND(M204&lt;&gt;"",COUNTIFS(Masterlists!$K$6:$K$105,M204)&lt;&gt;1)),"Check entry",IF(COUNTIFS($B$6:$B$205,B204,$C$6:$C$205,C204)&gt;1,"Duplicate ref",IF(J204&lt;0,"Overpaid",IF(J204=0,"Paid",IF(AND(I204&lt;&gt;"",I204&lt;TODAY()),"Overdue",IF(H204&gt;0,"Part-paid","Unpaid")))))))))</x:f>
      </x:c>
      <x:c r="L204" s="10"/>
      <x:c r="M204" s="42"/>
    </x:row>
    <x:row r="205" ht="23" customHeight="1">
      <x:c r="A205" s="19"/>
      <x:c r="B205" s="10"/>
      <x:c r="C205" s="10"/>
      <x:c r="D205" s="10"/>
      <x:c r="E205" s="10"/>
      <x:c r="F205" s="10"/>
      <x:c r="G205" s="14"/>
      <x:c r="H205" s="14"/>
      <x:c r="I205" s="20"/>
      <x:c r="J205" s="16" t="str">
        <x:f>IF(ISBLANK(G205),"",IF(AND(ISNUMBER(G205),OR(H205="",ISNUMBER(H205))),ROUND(G205-H205,2),""))</x:f>
      </x:c>
      <x:c r="K205" s="17" t="str">
        <x:f>IF(COUNTA(A205:I205)=0,"",IF(OR(A205="",B205="",C205="",D205="",ISBLANK(G205)),"Check entry",IF(OR(NOT(ISNUMBER(A205)),AND(B205&lt;&gt;"Income",B205&lt;&gt;"Expense"),NOT(ISNUMBER(G205)),G205&lt;0,AND(H205&lt;&gt;"",NOT(ISNUMBER(H205))),H205&lt;0,AND(I205&lt;&gt;"",NOT(ISNUMBER(I205)))),"Check entry",IF(OR(B205&lt;&gt;"Income",COUNTIFS(Masterlists!$A$6:$A$105,D205)&lt;&gt;1,E205="",COUNTIFS(Masterlists!$P$6:$P$105,E205)&lt;&gt;1,AND(M205&lt;&gt;"",COUNTIFS(Masterlists!$K$6:$K$105,M205)&lt;&gt;1)),"Check entry",IF(COUNTIFS($B$6:$B$205,B205,$C$6:$C$205,C205)&gt;1,"Duplicate ref",IF(J205&lt;0,"Overpaid",IF(J205=0,"Paid",IF(AND(I205&lt;&gt;"",I205&lt;TODAY()),"Overdue",IF(H205&gt;0,"Part-paid","Unpaid")))))))))</x:f>
      </x:c>
      <x:c r="L205" s="10"/>
      <x:c r="M205" s="42"/>
    </x:row>
  </x:sheetData>
  <x:conditionalFormatting sqref="K6:K205">
    <x:cfRule type="containsText" dxfId="0" priority="1" operator="containsText" text="Check entry"/>
    <x:cfRule type="containsText" dxfId="1" priority="2" operator="containsText" text="Duplicate ref"/>
    <x:cfRule type="containsText" dxfId="2" priority="3" operator="containsText" text="Overpaid"/>
    <x:cfRule type="containsText" dxfId="3" priority="4" operator="containsText" text="Overdue"/>
  </x:conditionalFormatting>
  <x:conditionalFormatting sqref="J6:J205">
    <x:cfRule type="cellIs" dxfId="4" priority="5" operator="lessThan">
      <x:formula>0</x:formula>
    </x:cfRule>
  </x:conditionalFormatting>
  <x:dataValidations count="4">
    <x:dataValidation type="list" sqref="B6:B205">
      <x:formula1>"Income"</x:formula1>
    </x:dataValidation>
    <x:dataValidation type="list" sqref="E6:E205">
      <x:formula1>INDIRECT("'Masterlists'!$P$6:$P$105")</x:formula1>
    </x:dataValidation>
    <x:dataValidation type="list" sqref="D6:D205">
      <x:formula1>INDIRECT("'Masterlists'!$A$6:$A$105")</x:formula1>
    </x:dataValidation>
    <x:dataValidation type="list" sqref="M6:M205">
      <x:formula1>INDIRECT("'Masterlists'!$K$6:$K$105")</x:formula1>
    </x:dataValidation>
  </x:dataValidations>
  <x:pageMargins left="0.7" right="0.7" top="0.75" bottom="0.75" header="0.3" footer="0.3"/>
  <x:tableParts count="1">
    <x:tablePart xmlns:r="http://schemas.openxmlformats.org/officeDocument/2006/relationships" r:id="Ra4f3cb4fc319467d"/>
  </x:tableParts>
</x:worksheet>
</file>

<file path=xl/worksheets/sheet3.xml><?xml version="1.0" encoding="utf-8"?>
<x:worksheet xmlns:x="http://schemas.openxmlformats.org/spreadsheetml/2006/main">
  <x:sheetViews>
    <x:sheetView showGridLines="0" workbookViewId="0">
      <x:pane xSplit="3" ySplit="5" topLeftCell="D6" activePane="bottomRight" state="frozen"/>
    </x:sheetView>
  </x:sheetViews>
  <x:sheetFormatPr defaultRowHeight="15"/>
  <x:cols>
    <x:col min="1" max="1" width="16" hidden="0" customWidth="1"/>
    <x:col min="2" max="2" width="12" hidden="0" customWidth="1"/>
    <x:col min="3" max="3" width="17" hidden="0" customWidth="1"/>
    <x:col min="4" max="4" width="24" hidden="0" customWidth="1"/>
    <x:col min="5" max="5" width="20" hidden="0" customWidth="1"/>
    <x:col min="6" max="6" width="31" hidden="0" customWidth="1"/>
    <x:col min="7" max="7" width="16" hidden="0" customWidth="1"/>
    <x:col min="8" max="8" width="16" hidden="0" customWidth="1"/>
    <x:col min="9" max="9" width="14" hidden="0" customWidth="1"/>
    <x:col min="10" max="10" width="16" hidden="0" customWidth="1"/>
    <x:col min="11" max="11" width="18" hidden="0" customWidth="1"/>
    <x:col min="12" max="12" width="31" hidden="0" customWidth="1"/>
    <x:col min="13" max="13" width="30" hidden="0" customWidth="1"/>
  </x:cols>
  <x:sheetData>
    <x:row r="1" ht="23" customHeight="1">
      <x:c r="A1" s="2"/>
      <x:c r="B1" s="2"/>
      <x:c r="C1" s="2"/>
      <x:c r="D1" s="2"/>
      <x:c r="E1" s="2"/>
      <x:c r="F1" s="2"/>
      <x:c r="G1" s="2"/>
      <x:c r="H1" s="2"/>
      <x:c r="I1" s="2"/>
      <x:c r="J1" s="2"/>
      <x:c r="K1" s="2"/>
      <x:c r="L1" s="2"/>
    </x:row>
    <x:row r="2" ht="31" customHeight="1">
      <x:c r="A2" s="3" t="str">
        <x:v>Expenses tracker</x:v>
      </x:c>
      <x:c r="B2" s="2"/>
      <x:c r="C2" s="2"/>
      <x:c r="D2" s="2"/>
      <x:c r="E2" s="2"/>
      <x:c r="F2" s="2"/>
      <x:c r="G2" s="2"/>
      <x:c r="H2" s="2"/>
      <x:c r="I2" s="2"/>
      <x:c r="J2" s="2"/>
      <x:c r="K2" s="2"/>
      <x:c r="L2" s="2"/>
    </x:row>
    <x:row r="3" ht="23" customHeight="1">
      <x:c r="A3" s="4" t="str">
        <x:v>Amber = inputs. Gray = formulas. Choose names, categories and items from Masterlists dropdowns.</x:v>
      </x:c>
      <x:c r="B3" s="4"/>
      <x:c r="C3" s="4"/>
      <x:c r="D3" s="4"/>
      <x:c r="E3" s="4"/>
      <x:c r="F3" s="4"/>
      <x:c r="G3" s="4"/>
      <x:c r="H3" s="4"/>
      <x:c r="I3" s="4"/>
      <x:c r="J3" s="4"/>
      <x:c r="K3" s="4"/>
      <x:c r="L3" s="4"/>
    </x:row>
    <x:row r="4" ht="23" customHeight="1">
      <x:c r="A4" s="4" t="str">
        <x:v>Record bills and cash expenses here only. Update Paid to date on the original row; do not repeat in Transactions.</x:v>
      </x:c>
      <x:c r="B4" s="4"/>
      <x:c r="C4" s="4"/>
      <x:c r="D4" s="4"/>
      <x:c r="E4" s="4"/>
      <x:c r="F4" s="4"/>
      <x:c r="G4" s="4"/>
      <x:c r="H4" s="4"/>
      <x:c r="I4" s="4"/>
      <x:c r="J4" s="4"/>
      <x:c r="K4" s="4"/>
      <x:c r="L4" s="4"/>
    </x:row>
    <x:row r="5" ht="32" customHeight="1">
      <x:c r="A5" s="8" t="str">
        <x:v>Date</x:v>
      </x:c>
      <x:c r="B5" s="8" t="str">
        <x:v>Type</x:v>
      </x:c>
      <x:c r="C5" s="8" t="str">
        <x:v>Reference</x:v>
      </x:c>
      <x:c r="D5" s="8" t="str">
        <x:v>Supplier</x:v>
      </x:c>
      <x:c r="E5" s="8" t="str">
        <x:v>Category</x:v>
      </x:c>
      <x:c r="F5" s="8" t="str">
        <x:v>Description</x:v>
      </x:c>
      <x:c r="G5" s="8" t="str">
        <x:v>Amount</x:v>
      </x:c>
      <x:c r="H5" s="8" t="str">
        <x:v>Paid to date</x:v>
      </x:c>
      <x:c r="I5" s="8" t="str">
        <x:v>Due date</x:v>
      </x:c>
      <x:c r="J5" s="8" t="str">
        <x:v>Balance</x:v>
      </x:c>
      <x:c r="K5" s="8" t="str">
        <x:v>Payment status</x:v>
      </x:c>
      <x:c r="L5" s="8" t="str">
        <x:v>Notes</x:v>
      </x:c>
      <x:c r="M5" s="8" t="str">
        <x:v>Product / Service (optional)</x:v>
      </x:c>
    </x:row>
    <x:row r="6" ht="23" customHeight="1">
      <x:c r="A6" s="19"/>
      <x:c r="B6" s="10"/>
      <x:c r="C6" s="10"/>
      <x:c r="D6" s="10"/>
      <x:c r="E6" s="10"/>
      <x:c r="F6" s="10"/>
      <x:c r="G6" s="14"/>
      <x:c r="H6" s="14"/>
      <x:c r="I6" s="20"/>
      <x:c r="J6" s="16" t="str">
        <x:f>IF(ISBLANK(G6),"",IF(AND(ISNUMBER(G6),OR(H6="",ISNUMBER(H6))),ROUND(G6-H6,2),""))</x:f>
      </x:c>
      <x:c r="K6" s="17" t="str">
        <x:f>IF(COUNTA(A6:I6)=0,"",IF(OR(A6="",B6="",C6="",D6="",ISBLANK(G6)),"Check entry",IF(OR(NOT(ISNUMBER(A6)),AND(B6&lt;&gt;"Income",B6&lt;&gt;"Expense"),NOT(ISNUMBER(G6)),G6&lt;0,AND(H6&lt;&gt;"",NOT(ISNUMBER(H6))),H6&lt;0,AND(I6&lt;&gt;"",NOT(ISNUMBER(I6)))),"Check entry",IF(OR(B6&lt;&gt;"Expense",COUNTIFS(Masterlists!$F$6:$F$105,D6)&lt;&gt;1,E6="",COUNTIFS(Masterlists!$P$6:$P$105,E6)&lt;&gt;1,AND(M6&lt;&gt;"",COUNTIFS(Masterlists!$K$6:$K$105,M6)&lt;&gt;1)),"Check entry",IF(COUNTIFS($B$6:$B$205,B6,$C$6:$C$205,C6)&gt;1,"Duplicate ref",IF(J6&lt;0,"Overpaid",IF(J6=0,"Paid",IF(AND(I6&lt;&gt;"",I6&lt;TODAY()),"Overdue",IF(H6&gt;0,"Part-paid","Unpaid")))))))))</x:f>
      </x:c>
      <x:c r="L6" s="10"/>
      <x:c r="M6" s="42"/>
    </x:row>
    <x:row r="7" ht="23" customHeight="1">
      <x:c r="A7" s="19"/>
      <x:c r="B7" s="10"/>
      <x:c r="C7" s="10"/>
      <x:c r="D7" s="10"/>
      <x:c r="E7" s="10"/>
      <x:c r="F7" s="10"/>
      <x:c r="G7" s="14"/>
      <x:c r="H7" s="14"/>
      <x:c r="I7" s="20"/>
      <x:c r="J7" s="16" t="str">
        <x:f>IF(ISBLANK(G7),"",IF(AND(ISNUMBER(G7),OR(H7="",ISNUMBER(H7))),ROUND(G7-H7,2),""))</x:f>
      </x:c>
      <x:c r="K7" s="17" t="str">
        <x:f>IF(COUNTA(A7:I7)=0,"",IF(OR(A7="",B7="",C7="",D7="",ISBLANK(G7)),"Check entry",IF(OR(NOT(ISNUMBER(A7)),AND(B7&lt;&gt;"Income",B7&lt;&gt;"Expense"),NOT(ISNUMBER(G7)),G7&lt;0,AND(H7&lt;&gt;"",NOT(ISNUMBER(H7))),H7&lt;0,AND(I7&lt;&gt;"",NOT(ISNUMBER(I7)))),"Check entry",IF(OR(B7&lt;&gt;"Expense",COUNTIFS(Masterlists!$F$6:$F$105,D7)&lt;&gt;1,E7="",COUNTIFS(Masterlists!$P$6:$P$105,E7)&lt;&gt;1,AND(M7&lt;&gt;"",COUNTIFS(Masterlists!$K$6:$K$105,M7)&lt;&gt;1)),"Check entry",IF(COUNTIFS($B$6:$B$205,B7,$C$6:$C$205,C7)&gt;1,"Duplicate ref",IF(J7&lt;0,"Overpaid",IF(J7=0,"Paid",IF(AND(I7&lt;&gt;"",I7&lt;TODAY()),"Overdue",IF(H7&gt;0,"Part-paid","Unpaid")))))))))</x:f>
      </x:c>
      <x:c r="L7" s="10"/>
      <x:c r="M7" s="42"/>
    </x:row>
    <x:row r="8" ht="23" customHeight="1">
      <x:c r="A8" s="19"/>
      <x:c r="B8" s="10"/>
      <x:c r="C8" s="10"/>
      <x:c r="D8" s="10"/>
      <x:c r="E8" s="10"/>
      <x:c r="F8" s="10"/>
      <x:c r="G8" s="14"/>
      <x:c r="H8" s="14"/>
      <x:c r="I8" s="20"/>
      <x:c r="J8" s="16" t="str">
        <x:f>IF(ISBLANK(G8),"",IF(AND(ISNUMBER(G8),OR(H8="",ISNUMBER(H8))),ROUND(G8-H8,2),""))</x:f>
      </x:c>
      <x:c r="K8" s="17" t="str">
        <x:f>IF(COUNTA(A8:I8)=0,"",IF(OR(A8="",B8="",C8="",D8="",ISBLANK(G8)),"Check entry",IF(OR(NOT(ISNUMBER(A8)),AND(B8&lt;&gt;"Income",B8&lt;&gt;"Expense"),NOT(ISNUMBER(G8)),G8&lt;0,AND(H8&lt;&gt;"",NOT(ISNUMBER(H8))),H8&lt;0,AND(I8&lt;&gt;"",NOT(ISNUMBER(I8)))),"Check entry",IF(OR(B8&lt;&gt;"Expense",COUNTIFS(Masterlists!$F$6:$F$105,D8)&lt;&gt;1,E8="",COUNTIFS(Masterlists!$P$6:$P$105,E8)&lt;&gt;1,AND(M8&lt;&gt;"",COUNTIFS(Masterlists!$K$6:$K$105,M8)&lt;&gt;1)),"Check entry",IF(COUNTIFS($B$6:$B$205,B8,$C$6:$C$205,C8)&gt;1,"Duplicate ref",IF(J8&lt;0,"Overpaid",IF(J8=0,"Paid",IF(AND(I8&lt;&gt;"",I8&lt;TODAY()),"Overdue",IF(H8&gt;0,"Part-paid","Unpaid")))))))))</x:f>
      </x:c>
      <x:c r="L8" s="10"/>
      <x:c r="M8" s="42"/>
    </x:row>
    <x:row r="9" ht="23" customHeight="1">
      <x:c r="A9" s="19"/>
      <x:c r="B9" s="10"/>
      <x:c r="C9" s="10"/>
      <x:c r="D9" s="10"/>
      <x:c r="E9" s="10"/>
      <x:c r="F9" s="10"/>
      <x:c r="G9" s="14"/>
      <x:c r="H9" s="14"/>
      <x:c r="I9" s="20"/>
      <x:c r="J9" s="16" t="str">
        <x:f>IF(ISBLANK(G9),"",IF(AND(ISNUMBER(G9),OR(H9="",ISNUMBER(H9))),ROUND(G9-H9,2),""))</x:f>
      </x:c>
      <x:c r="K9" s="17" t="str">
        <x:f>IF(COUNTA(A9:I9)=0,"",IF(OR(A9="",B9="",C9="",D9="",ISBLANK(G9)),"Check entry",IF(OR(NOT(ISNUMBER(A9)),AND(B9&lt;&gt;"Income",B9&lt;&gt;"Expense"),NOT(ISNUMBER(G9)),G9&lt;0,AND(H9&lt;&gt;"",NOT(ISNUMBER(H9))),H9&lt;0,AND(I9&lt;&gt;"",NOT(ISNUMBER(I9)))),"Check entry",IF(OR(B9&lt;&gt;"Expense",COUNTIFS(Masterlists!$F$6:$F$105,D9)&lt;&gt;1,E9="",COUNTIFS(Masterlists!$P$6:$P$105,E9)&lt;&gt;1,AND(M9&lt;&gt;"",COUNTIFS(Masterlists!$K$6:$K$105,M9)&lt;&gt;1)),"Check entry",IF(COUNTIFS($B$6:$B$205,B9,$C$6:$C$205,C9)&gt;1,"Duplicate ref",IF(J9&lt;0,"Overpaid",IF(J9=0,"Paid",IF(AND(I9&lt;&gt;"",I9&lt;TODAY()),"Overdue",IF(H9&gt;0,"Part-paid","Unpaid")))))))))</x:f>
      </x:c>
      <x:c r="L9" s="10"/>
      <x:c r="M9" s="42"/>
    </x:row>
    <x:row r="10" ht="23" customHeight="1">
      <x:c r="A10" s="19"/>
      <x:c r="B10" s="10"/>
      <x:c r="C10" s="10"/>
      <x:c r="D10" s="10"/>
      <x:c r="E10" s="10"/>
      <x:c r="F10" s="10"/>
      <x:c r="G10" s="14"/>
      <x:c r="H10" s="14"/>
      <x:c r="I10" s="20"/>
      <x:c r="J10" s="16" t="str">
        <x:f>IF(ISBLANK(G10),"",IF(AND(ISNUMBER(G10),OR(H10="",ISNUMBER(H10))),ROUND(G10-H10,2),""))</x:f>
      </x:c>
      <x:c r="K10" s="17" t="str">
        <x:f>IF(COUNTA(A10:I10)=0,"",IF(OR(A10="",B10="",C10="",D10="",ISBLANK(G10)),"Check entry",IF(OR(NOT(ISNUMBER(A10)),AND(B10&lt;&gt;"Income",B10&lt;&gt;"Expense"),NOT(ISNUMBER(G10)),G10&lt;0,AND(H10&lt;&gt;"",NOT(ISNUMBER(H10))),H10&lt;0,AND(I10&lt;&gt;"",NOT(ISNUMBER(I10)))),"Check entry",IF(OR(B10&lt;&gt;"Expense",COUNTIFS(Masterlists!$F$6:$F$105,D10)&lt;&gt;1,E10="",COUNTIFS(Masterlists!$P$6:$P$105,E10)&lt;&gt;1,AND(M10&lt;&gt;"",COUNTIFS(Masterlists!$K$6:$K$105,M10)&lt;&gt;1)),"Check entry",IF(COUNTIFS($B$6:$B$205,B10,$C$6:$C$205,C10)&gt;1,"Duplicate ref",IF(J10&lt;0,"Overpaid",IF(J10=0,"Paid",IF(AND(I10&lt;&gt;"",I10&lt;TODAY()),"Overdue",IF(H10&gt;0,"Part-paid","Unpaid")))))))))</x:f>
      </x:c>
      <x:c r="L10" s="10"/>
      <x:c r="M10" s="42"/>
    </x:row>
    <x:row r="11" ht="23" customHeight="1">
      <x:c r="A11" s="19"/>
      <x:c r="B11" s="10"/>
      <x:c r="C11" s="10"/>
      <x:c r="D11" s="10"/>
      <x:c r="E11" s="10"/>
      <x:c r="F11" s="10"/>
      <x:c r="G11" s="14"/>
      <x:c r="H11" s="14"/>
      <x:c r="I11" s="20"/>
      <x:c r="J11" s="16" t="str">
        <x:f>IF(ISBLANK(G11),"",IF(AND(ISNUMBER(G11),OR(H11="",ISNUMBER(H11))),ROUND(G11-H11,2),""))</x:f>
      </x:c>
      <x:c r="K11" s="17" t="str">
        <x:f>IF(COUNTA(A11:I11)=0,"",IF(OR(A11="",B11="",C11="",D11="",ISBLANK(G11)),"Check entry",IF(OR(NOT(ISNUMBER(A11)),AND(B11&lt;&gt;"Income",B11&lt;&gt;"Expense"),NOT(ISNUMBER(G11)),G11&lt;0,AND(H11&lt;&gt;"",NOT(ISNUMBER(H11))),H11&lt;0,AND(I11&lt;&gt;"",NOT(ISNUMBER(I11)))),"Check entry",IF(OR(B11&lt;&gt;"Expense",COUNTIFS(Masterlists!$F$6:$F$105,D11)&lt;&gt;1,E11="",COUNTIFS(Masterlists!$P$6:$P$105,E11)&lt;&gt;1,AND(M11&lt;&gt;"",COUNTIFS(Masterlists!$K$6:$K$105,M11)&lt;&gt;1)),"Check entry",IF(COUNTIFS($B$6:$B$205,B11,$C$6:$C$205,C11)&gt;1,"Duplicate ref",IF(J11&lt;0,"Overpaid",IF(J11=0,"Paid",IF(AND(I11&lt;&gt;"",I11&lt;TODAY()),"Overdue",IF(H11&gt;0,"Part-paid","Unpaid")))))))))</x:f>
      </x:c>
      <x:c r="L11" s="10"/>
      <x:c r="M11" s="42"/>
    </x:row>
    <x:row r="12" ht="23" customHeight="1">
      <x:c r="A12" s="19"/>
      <x:c r="B12" s="10"/>
      <x:c r="C12" s="10"/>
      <x:c r="D12" s="10"/>
      <x:c r="E12" s="10"/>
      <x:c r="F12" s="10"/>
      <x:c r="G12" s="14"/>
      <x:c r="H12" s="14"/>
      <x:c r="I12" s="20"/>
      <x:c r="J12" s="16" t="str">
        <x:f>IF(ISBLANK(G12),"",IF(AND(ISNUMBER(G12),OR(H12="",ISNUMBER(H12))),ROUND(G12-H12,2),""))</x:f>
      </x:c>
      <x:c r="K12" s="17" t="str">
        <x:f>IF(COUNTA(A12:I12)=0,"",IF(OR(A12="",B12="",C12="",D12="",ISBLANK(G12)),"Check entry",IF(OR(NOT(ISNUMBER(A12)),AND(B12&lt;&gt;"Income",B12&lt;&gt;"Expense"),NOT(ISNUMBER(G12)),G12&lt;0,AND(H12&lt;&gt;"",NOT(ISNUMBER(H12))),H12&lt;0,AND(I12&lt;&gt;"",NOT(ISNUMBER(I12)))),"Check entry",IF(OR(B12&lt;&gt;"Expense",COUNTIFS(Masterlists!$F$6:$F$105,D12)&lt;&gt;1,E12="",COUNTIFS(Masterlists!$P$6:$P$105,E12)&lt;&gt;1,AND(M12&lt;&gt;"",COUNTIFS(Masterlists!$K$6:$K$105,M12)&lt;&gt;1)),"Check entry",IF(COUNTIFS($B$6:$B$205,B12,$C$6:$C$205,C12)&gt;1,"Duplicate ref",IF(J12&lt;0,"Overpaid",IF(J12=0,"Paid",IF(AND(I12&lt;&gt;"",I12&lt;TODAY()),"Overdue",IF(H12&gt;0,"Part-paid","Unpaid")))))))))</x:f>
      </x:c>
      <x:c r="L12" s="10"/>
      <x:c r="M12" s="42"/>
    </x:row>
    <x:row r="13" ht="23" customHeight="1">
      <x:c r="A13" s="19"/>
      <x:c r="B13" s="10"/>
      <x:c r="C13" s="10"/>
      <x:c r="D13" s="10"/>
      <x:c r="E13" s="10"/>
      <x:c r="F13" s="10"/>
      <x:c r="G13" s="14"/>
      <x:c r="H13" s="14"/>
      <x:c r="I13" s="20"/>
      <x:c r="J13" s="16" t="str">
        <x:f>IF(ISBLANK(G13),"",IF(AND(ISNUMBER(G13),OR(H13="",ISNUMBER(H13))),ROUND(G13-H13,2),""))</x:f>
      </x:c>
      <x:c r="K13" s="17" t="str">
        <x:f>IF(COUNTA(A13:I13)=0,"",IF(OR(A13="",B13="",C13="",D13="",ISBLANK(G13)),"Check entry",IF(OR(NOT(ISNUMBER(A13)),AND(B13&lt;&gt;"Income",B13&lt;&gt;"Expense"),NOT(ISNUMBER(G13)),G13&lt;0,AND(H13&lt;&gt;"",NOT(ISNUMBER(H13))),H13&lt;0,AND(I13&lt;&gt;"",NOT(ISNUMBER(I13)))),"Check entry",IF(OR(B13&lt;&gt;"Expense",COUNTIFS(Masterlists!$F$6:$F$105,D13)&lt;&gt;1,E13="",COUNTIFS(Masterlists!$P$6:$P$105,E13)&lt;&gt;1,AND(M13&lt;&gt;"",COUNTIFS(Masterlists!$K$6:$K$105,M13)&lt;&gt;1)),"Check entry",IF(COUNTIFS($B$6:$B$205,B13,$C$6:$C$205,C13)&gt;1,"Duplicate ref",IF(J13&lt;0,"Overpaid",IF(J13=0,"Paid",IF(AND(I13&lt;&gt;"",I13&lt;TODAY()),"Overdue",IF(H13&gt;0,"Part-paid","Unpaid")))))))))</x:f>
      </x:c>
      <x:c r="L13" s="10"/>
      <x:c r="M13" s="42"/>
    </x:row>
    <x:row r="14" ht="23" customHeight="1">
      <x:c r="A14" s="19"/>
      <x:c r="B14" s="10"/>
      <x:c r="C14" s="10"/>
      <x:c r="D14" s="10"/>
      <x:c r="E14" s="10"/>
      <x:c r="F14" s="10"/>
      <x:c r="G14" s="14"/>
      <x:c r="H14" s="14"/>
      <x:c r="I14" s="20"/>
      <x:c r="J14" s="16" t="str">
        <x:f>IF(ISBLANK(G14),"",IF(AND(ISNUMBER(G14),OR(H14="",ISNUMBER(H14))),ROUND(G14-H14,2),""))</x:f>
      </x:c>
      <x:c r="K14" s="17" t="str">
        <x:f>IF(COUNTA(A14:I14)=0,"",IF(OR(A14="",B14="",C14="",D14="",ISBLANK(G14)),"Check entry",IF(OR(NOT(ISNUMBER(A14)),AND(B14&lt;&gt;"Income",B14&lt;&gt;"Expense"),NOT(ISNUMBER(G14)),G14&lt;0,AND(H14&lt;&gt;"",NOT(ISNUMBER(H14))),H14&lt;0,AND(I14&lt;&gt;"",NOT(ISNUMBER(I14)))),"Check entry",IF(OR(B14&lt;&gt;"Expense",COUNTIFS(Masterlists!$F$6:$F$105,D14)&lt;&gt;1,E14="",COUNTIFS(Masterlists!$P$6:$P$105,E14)&lt;&gt;1,AND(M14&lt;&gt;"",COUNTIFS(Masterlists!$K$6:$K$105,M14)&lt;&gt;1)),"Check entry",IF(COUNTIFS($B$6:$B$205,B14,$C$6:$C$205,C14)&gt;1,"Duplicate ref",IF(J14&lt;0,"Overpaid",IF(J14=0,"Paid",IF(AND(I14&lt;&gt;"",I14&lt;TODAY()),"Overdue",IF(H14&gt;0,"Part-paid","Unpaid")))))))))</x:f>
      </x:c>
      <x:c r="L14" s="10"/>
      <x:c r="M14" s="42"/>
    </x:row>
    <x:row r="15" ht="23" customHeight="1">
      <x:c r="A15" s="19"/>
      <x:c r="B15" s="10"/>
      <x:c r="C15" s="10"/>
      <x:c r="D15" s="10"/>
      <x:c r="E15" s="10"/>
      <x:c r="F15" s="10"/>
      <x:c r="G15" s="14"/>
      <x:c r="H15" s="14"/>
      <x:c r="I15" s="20"/>
      <x:c r="J15" s="16" t="str">
        <x:f>IF(ISBLANK(G15),"",IF(AND(ISNUMBER(G15),OR(H15="",ISNUMBER(H15))),ROUND(G15-H15,2),""))</x:f>
      </x:c>
      <x:c r="K15" s="17" t="str">
        <x:f>IF(COUNTA(A15:I15)=0,"",IF(OR(A15="",B15="",C15="",D15="",ISBLANK(G15)),"Check entry",IF(OR(NOT(ISNUMBER(A15)),AND(B15&lt;&gt;"Income",B15&lt;&gt;"Expense"),NOT(ISNUMBER(G15)),G15&lt;0,AND(H15&lt;&gt;"",NOT(ISNUMBER(H15))),H15&lt;0,AND(I15&lt;&gt;"",NOT(ISNUMBER(I15)))),"Check entry",IF(OR(B15&lt;&gt;"Expense",COUNTIFS(Masterlists!$F$6:$F$105,D15)&lt;&gt;1,E15="",COUNTIFS(Masterlists!$P$6:$P$105,E15)&lt;&gt;1,AND(M15&lt;&gt;"",COUNTIFS(Masterlists!$K$6:$K$105,M15)&lt;&gt;1)),"Check entry",IF(COUNTIFS($B$6:$B$205,B15,$C$6:$C$205,C15)&gt;1,"Duplicate ref",IF(J15&lt;0,"Overpaid",IF(J15=0,"Paid",IF(AND(I15&lt;&gt;"",I15&lt;TODAY()),"Overdue",IF(H15&gt;0,"Part-paid","Unpaid")))))))))</x:f>
      </x:c>
      <x:c r="L15" s="10"/>
      <x:c r="M15" s="42"/>
    </x:row>
    <x:row r="16" ht="23" customHeight="1">
      <x:c r="A16" s="19"/>
      <x:c r="B16" s="10"/>
      <x:c r="C16" s="10"/>
      <x:c r="D16" s="10"/>
      <x:c r="E16" s="10"/>
      <x:c r="F16" s="10"/>
      <x:c r="G16" s="14"/>
      <x:c r="H16" s="14"/>
      <x:c r="I16" s="20"/>
      <x:c r="J16" s="16" t="str">
        <x:f>IF(ISBLANK(G16),"",IF(AND(ISNUMBER(G16),OR(H16="",ISNUMBER(H16))),ROUND(G16-H16,2),""))</x:f>
      </x:c>
      <x:c r="K16" s="17" t="str">
        <x:f>IF(COUNTA(A16:I16)=0,"",IF(OR(A16="",B16="",C16="",D16="",ISBLANK(G16)),"Check entry",IF(OR(NOT(ISNUMBER(A16)),AND(B16&lt;&gt;"Income",B16&lt;&gt;"Expense"),NOT(ISNUMBER(G16)),G16&lt;0,AND(H16&lt;&gt;"",NOT(ISNUMBER(H16))),H16&lt;0,AND(I16&lt;&gt;"",NOT(ISNUMBER(I16)))),"Check entry",IF(OR(B16&lt;&gt;"Expense",COUNTIFS(Masterlists!$F$6:$F$105,D16)&lt;&gt;1,E16="",COUNTIFS(Masterlists!$P$6:$P$105,E16)&lt;&gt;1,AND(M16&lt;&gt;"",COUNTIFS(Masterlists!$K$6:$K$105,M16)&lt;&gt;1)),"Check entry",IF(COUNTIFS($B$6:$B$205,B16,$C$6:$C$205,C16)&gt;1,"Duplicate ref",IF(J16&lt;0,"Overpaid",IF(J16=0,"Paid",IF(AND(I16&lt;&gt;"",I16&lt;TODAY()),"Overdue",IF(H16&gt;0,"Part-paid","Unpaid")))))))))</x:f>
      </x:c>
      <x:c r="L16" s="10"/>
      <x:c r="M16" s="42"/>
    </x:row>
    <x:row r="17" ht="23" customHeight="1">
      <x:c r="A17" s="19"/>
      <x:c r="B17" s="10"/>
      <x:c r="C17" s="10"/>
      <x:c r="D17" s="10"/>
      <x:c r="E17" s="10"/>
      <x:c r="F17" s="10"/>
      <x:c r="G17" s="14"/>
      <x:c r="H17" s="14"/>
      <x:c r="I17" s="20"/>
      <x:c r="J17" s="16" t="str">
        <x:f>IF(ISBLANK(G17),"",IF(AND(ISNUMBER(G17),OR(H17="",ISNUMBER(H17))),ROUND(G17-H17,2),""))</x:f>
      </x:c>
      <x:c r="K17" s="17" t="str">
        <x:f>IF(COUNTA(A17:I17)=0,"",IF(OR(A17="",B17="",C17="",D17="",ISBLANK(G17)),"Check entry",IF(OR(NOT(ISNUMBER(A17)),AND(B17&lt;&gt;"Income",B17&lt;&gt;"Expense"),NOT(ISNUMBER(G17)),G17&lt;0,AND(H17&lt;&gt;"",NOT(ISNUMBER(H17))),H17&lt;0,AND(I17&lt;&gt;"",NOT(ISNUMBER(I17)))),"Check entry",IF(OR(B17&lt;&gt;"Expense",COUNTIFS(Masterlists!$F$6:$F$105,D17)&lt;&gt;1,E17="",COUNTIFS(Masterlists!$P$6:$P$105,E17)&lt;&gt;1,AND(M17&lt;&gt;"",COUNTIFS(Masterlists!$K$6:$K$105,M17)&lt;&gt;1)),"Check entry",IF(COUNTIFS($B$6:$B$205,B17,$C$6:$C$205,C17)&gt;1,"Duplicate ref",IF(J17&lt;0,"Overpaid",IF(J17=0,"Paid",IF(AND(I17&lt;&gt;"",I17&lt;TODAY()),"Overdue",IF(H17&gt;0,"Part-paid","Unpaid")))))))))</x:f>
      </x:c>
      <x:c r="L17" s="10"/>
      <x:c r="M17" s="42"/>
    </x:row>
    <x:row r="18" ht="23" customHeight="1">
      <x:c r="A18" s="19"/>
      <x:c r="B18" s="10"/>
      <x:c r="C18" s="10"/>
      <x:c r="D18" s="10"/>
      <x:c r="E18" s="10"/>
      <x:c r="F18" s="10"/>
      <x:c r="G18" s="14"/>
      <x:c r="H18" s="14"/>
      <x:c r="I18" s="20"/>
      <x:c r="J18" s="16" t="str">
        <x:f>IF(ISBLANK(G18),"",IF(AND(ISNUMBER(G18),OR(H18="",ISNUMBER(H18))),ROUND(G18-H18,2),""))</x:f>
      </x:c>
      <x:c r="K18" s="17" t="str">
        <x:f>IF(COUNTA(A18:I18)=0,"",IF(OR(A18="",B18="",C18="",D18="",ISBLANK(G18)),"Check entry",IF(OR(NOT(ISNUMBER(A18)),AND(B18&lt;&gt;"Income",B18&lt;&gt;"Expense"),NOT(ISNUMBER(G18)),G18&lt;0,AND(H18&lt;&gt;"",NOT(ISNUMBER(H18))),H18&lt;0,AND(I18&lt;&gt;"",NOT(ISNUMBER(I18)))),"Check entry",IF(OR(B18&lt;&gt;"Expense",COUNTIFS(Masterlists!$F$6:$F$105,D18)&lt;&gt;1,E18="",COUNTIFS(Masterlists!$P$6:$P$105,E18)&lt;&gt;1,AND(M18&lt;&gt;"",COUNTIFS(Masterlists!$K$6:$K$105,M18)&lt;&gt;1)),"Check entry",IF(COUNTIFS($B$6:$B$205,B18,$C$6:$C$205,C18)&gt;1,"Duplicate ref",IF(J18&lt;0,"Overpaid",IF(J18=0,"Paid",IF(AND(I18&lt;&gt;"",I18&lt;TODAY()),"Overdue",IF(H18&gt;0,"Part-paid","Unpaid")))))))))</x:f>
      </x:c>
      <x:c r="L18" s="10"/>
      <x:c r="M18" s="42"/>
    </x:row>
    <x:row r="19" ht="23" customHeight="1">
      <x:c r="A19" s="19"/>
      <x:c r="B19" s="10"/>
      <x:c r="C19" s="10"/>
      <x:c r="D19" s="10"/>
      <x:c r="E19" s="10"/>
      <x:c r="F19" s="10"/>
      <x:c r="G19" s="14"/>
      <x:c r="H19" s="14"/>
      <x:c r="I19" s="20"/>
      <x:c r="J19" s="16" t="str">
        <x:f>IF(ISBLANK(G19),"",IF(AND(ISNUMBER(G19),OR(H19="",ISNUMBER(H19))),ROUND(G19-H19,2),""))</x:f>
      </x:c>
      <x:c r="K19" s="17" t="str">
        <x:f>IF(COUNTA(A19:I19)=0,"",IF(OR(A19="",B19="",C19="",D19="",ISBLANK(G19)),"Check entry",IF(OR(NOT(ISNUMBER(A19)),AND(B19&lt;&gt;"Income",B19&lt;&gt;"Expense"),NOT(ISNUMBER(G19)),G19&lt;0,AND(H19&lt;&gt;"",NOT(ISNUMBER(H19))),H19&lt;0,AND(I19&lt;&gt;"",NOT(ISNUMBER(I19)))),"Check entry",IF(OR(B19&lt;&gt;"Expense",COUNTIFS(Masterlists!$F$6:$F$105,D19)&lt;&gt;1,E19="",COUNTIFS(Masterlists!$P$6:$P$105,E19)&lt;&gt;1,AND(M19&lt;&gt;"",COUNTIFS(Masterlists!$K$6:$K$105,M19)&lt;&gt;1)),"Check entry",IF(COUNTIFS($B$6:$B$205,B19,$C$6:$C$205,C19)&gt;1,"Duplicate ref",IF(J19&lt;0,"Overpaid",IF(J19=0,"Paid",IF(AND(I19&lt;&gt;"",I19&lt;TODAY()),"Overdue",IF(H19&gt;0,"Part-paid","Unpaid")))))))))</x:f>
      </x:c>
      <x:c r="L19" s="10"/>
      <x:c r="M19" s="42"/>
    </x:row>
    <x:row r="20" ht="23" customHeight="1">
      <x:c r="A20" s="19"/>
      <x:c r="B20" s="10"/>
      <x:c r="C20" s="10"/>
      <x:c r="D20" s="10"/>
      <x:c r="E20" s="10"/>
      <x:c r="F20" s="10"/>
      <x:c r="G20" s="14"/>
      <x:c r="H20" s="14"/>
      <x:c r="I20" s="20"/>
      <x:c r="J20" s="16" t="str">
        <x:f>IF(ISBLANK(G20),"",IF(AND(ISNUMBER(G20),OR(H20="",ISNUMBER(H20))),ROUND(G20-H20,2),""))</x:f>
      </x:c>
      <x:c r="K20" s="17" t="str">
        <x:f>IF(COUNTA(A20:I20)=0,"",IF(OR(A20="",B20="",C20="",D20="",ISBLANK(G20)),"Check entry",IF(OR(NOT(ISNUMBER(A20)),AND(B20&lt;&gt;"Income",B20&lt;&gt;"Expense"),NOT(ISNUMBER(G20)),G20&lt;0,AND(H20&lt;&gt;"",NOT(ISNUMBER(H20))),H20&lt;0,AND(I20&lt;&gt;"",NOT(ISNUMBER(I20)))),"Check entry",IF(OR(B20&lt;&gt;"Expense",COUNTIFS(Masterlists!$F$6:$F$105,D20)&lt;&gt;1,E20="",COUNTIFS(Masterlists!$P$6:$P$105,E20)&lt;&gt;1,AND(M20&lt;&gt;"",COUNTIFS(Masterlists!$K$6:$K$105,M20)&lt;&gt;1)),"Check entry",IF(COUNTIFS($B$6:$B$205,B20,$C$6:$C$205,C20)&gt;1,"Duplicate ref",IF(J20&lt;0,"Overpaid",IF(J20=0,"Paid",IF(AND(I20&lt;&gt;"",I20&lt;TODAY()),"Overdue",IF(H20&gt;0,"Part-paid","Unpaid")))))))))</x:f>
      </x:c>
      <x:c r="L20" s="10"/>
      <x:c r="M20" s="42"/>
    </x:row>
    <x:row r="21" ht="23" customHeight="1">
      <x:c r="A21" s="19"/>
      <x:c r="B21" s="10"/>
      <x:c r="C21" s="10"/>
      <x:c r="D21" s="10"/>
      <x:c r="E21" s="10"/>
      <x:c r="F21" s="10"/>
      <x:c r="G21" s="14"/>
      <x:c r="H21" s="14"/>
      <x:c r="I21" s="20"/>
      <x:c r="J21" s="16" t="str">
        <x:f>IF(ISBLANK(G21),"",IF(AND(ISNUMBER(G21),OR(H21="",ISNUMBER(H21))),ROUND(G21-H21,2),""))</x:f>
      </x:c>
      <x:c r="K21" s="17" t="str">
        <x:f>IF(COUNTA(A21:I21)=0,"",IF(OR(A21="",B21="",C21="",D21="",ISBLANK(G21)),"Check entry",IF(OR(NOT(ISNUMBER(A21)),AND(B21&lt;&gt;"Income",B21&lt;&gt;"Expense"),NOT(ISNUMBER(G21)),G21&lt;0,AND(H21&lt;&gt;"",NOT(ISNUMBER(H21))),H21&lt;0,AND(I21&lt;&gt;"",NOT(ISNUMBER(I21)))),"Check entry",IF(OR(B21&lt;&gt;"Expense",COUNTIFS(Masterlists!$F$6:$F$105,D21)&lt;&gt;1,E21="",COUNTIFS(Masterlists!$P$6:$P$105,E21)&lt;&gt;1,AND(M21&lt;&gt;"",COUNTIFS(Masterlists!$K$6:$K$105,M21)&lt;&gt;1)),"Check entry",IF(COUNTIFS($B$6:$B$205,B21,$C$6:$C$205,C21)&gt;1,"Duplicate ref",IF(J21&lt;0,"Overpaid",IF(J21=0,"Paid",IF(AND(I21&lt;&gt;"",I21&lt;TODAY()),"Overdue",IF(H21&gt;0,"Part-paid","Unpaid")))))))))</x:f>
      </x:c>
      <x:c r="L21" s="10"/>
      <x:c r="M21" s="42"/>
    </x:row>
    <x:row r="22" ht="23" customHeight="1">
      <x:c r="A22" s="19"/>
      <x:c r="B22" s="10"/>
      <x:c r="C22" s="10"/>
      <x:c r="D22" s="10"/>
      <x:c r="E22" s="10"/>
      <x:c r="F22" s="10"/>
      <x:c r="G22" s="14"/>
      <x:c r="H22" s="14"/>
      <x:c r="I22" s="20"/>
      <x:c r="J22" s="16" t="str">
        <x:f>IF(ISBLANK(G22),"",IF(AND(ISNUMBER(G22),OR(H22="",ISNUMBER(H22))),ROUND(G22-H22,2),""))</x:f>
      </x:c>
      <x:c r="K22" s="17" t="str">
        <x:f>IF(COUNTA(A22:I22)=0,"",IF(OR(A22="",B22="",C22="",D22="",ISBLANK(G22)),"Check entry",IF(OR(NOT(ISNUMBER(A22)),AND(B22&lt;&gt;"Income",B22&lt;&gt;"Expense"),NOT(ISNUMBER(G22)),G22&lt;0,AND(H22&lt;&gt;"",NOT(ISNUMBER(H22))),H22&lt;0,AND(I22&lt;&gt;"",NOT(ISNUMBER(I22)))),"Check entry",IF(OR(B22&lt;&gt;"Expense",COUNTIFS(Masterlists!$F$6:$F$105,D22)&lt;&gt;1,E22="",COUNTIFS(Masterlists!$P$6:$P$105,E22)&lt;&gt;1,AND(M22&lt;&gt;"",COUNTIFS(Masterlists!$K$6:$K$105,M22)&lt;&gt;1)),"Check entry",IF(COUNTIFS($B$6:$B$205,B22,$C$6:$C$205,C22)&gt;1,"Duplicate ref",IF(J22&lt;0,"Overpaid",IF(J22=0,"Paid",IF(AND(I22&lt;&gt;"",I22&lt;TODAY()),"Overdue",IF(H22&gt;0,"Part-paid","Unpaid")))))))))</x:f>
      </x:c>
      <x:c r="L22" s="10"/>
      <x:c r="M22" s="42"/>
    </x:row>
    <x:row r="23" ht="23" customHeight="1">
      <x:c r="A23" s="19"/>
      <x:c r="B23" s="10"/>
      <x:c r="C23" s="10"/>
      <x:c r="D23" s="10"/>
      <x:c r="E23" s="10"/>
      <x:c r="F23" s="10"/>
      <x:c r="G23" s="14"/>
      <x:c r="H23" s="14"/>
      <x:c r="I23" s="20"/>
      <x:c r="J23" s="16" t="str">
        <x:f>IF(ISBLANK(G23),"",IF(AND(ISNUMBER(G23),OR(H23="",ISNUMBER(H23))),ROUND(G23-H23,2),""))</x:f>
      </x:c>
      <x:c r="K23" s="17" t="str">
        <x:f>IF(COUNTA(A23:I23)=0,"",IF(OR(A23="",B23="",C23="",D23="",ISBLANK(G23)),"Check entry",IF(OR(NOT(ISNUMBER(A23)),AND(B23&lt;&gt;"Income",B23&lt;&gt;"Expense"),NOT(ISNUMBER(G23)),G23&lt;0,AND(H23&lt;&gt;"",NOT(ISNUMBER(H23))),H23&lt;0,AND(I23&lt;&gt;"",NOT(ISNUMBER(I23)))),"Check entry",IF(OR(B23&lt;&gt;"Expense",COUNTIFS(Masterlists!$F$6:$F$105,D23)&lt;&gt;1,E23="",COUNTIFS(Masterlists!$P$6:$P$105,E23)&lt;&gt;1,AND(M23&lt;&gt;"",COUNTIFS(Masterlists!$K$6:$K$105,M23)&lt;&gt;1)),"Check entry",IF(COUNTIFS($B$6:$B$205,B23,$C$6:$C$205,C23)&gt;1,"Duplicate ref",IF(J23&lt;0,"Overpaid",IF(J23=0,"Paid",IF(AND(I23&lt;&gt;"",I23&lt;TODAY()),"Overdue",IF(H23&gt;0,"Part-paid","Unpaid")))))))))</x:f>
      </x:c>
      <x:c r="L23" s="10"/>
      <x:c r="M23" s="42"/>
    </x:row>
    <x:row r="24" ht="23" customHeight="1">
      <x:c r="A24" s="19"/>
      <x:c r="B24" s="10"/>
      <x:c r="C24" s="10"/>
      <x:c r="D24" s="10"/>
      <x:c r="E24" s="10"/>
      <x:c r="F24" s="10"/>
      <x:c r="G24" s="14"/>
      <x:c r="H24" s="14"/>
      <x:c r="I24" s="20"/>
      <x:c r="J24" s="16" t="str">
        <x:f>IF(ISBLANK(G24),"",IF(AND(ISNUMBER(G24),OR(H24="",ISNUMBER(H24))),ROUND(G24-H24,2),""))</x:f>
      </x:c>
      <x:c r="K24" s="17" t="str">
        <x:f>IF(COUNTA(A24:I24)=0,"",IF(OR(A24="",B24="",C24="",D24="",ISBLANK(G24)),"Check entry",IF(OR(NOT(ISNUMBER(A24)),AND(B24&lt;&gt;"Income",B24&lt;&gt;"Expense"),NOT(ISNUMBER(G24)),G24&lt;0,AND(H24&lt;&gt;"",NOT(ISNUMBER(H24))),H24&lt;0,AND(I24&lt;&gt;"",NOT(ISNUMBER(I24)))),"Check entry",IF(OR(B24&lt;&gt;"Expense",COUNTIFS(Masterlists!$F$6:$F$105,D24)&lt;&gt;1,E24="",COUNTIFS(Masterlists!$P$6:$P$105,E24)&lt;&gt;1,AND(M24&lt;&gt;"",COUNTIFS(Masterlists!$K$6:$K$105,M24)&lt;&gt;1)),"Check entry",IF(COUNTIFS($B$6:$B$205,B24,$C$6:$C$205,C24)&gt;1,"Duplicate ref",IF(J24&lt;0,"Overpaid",IF(J24=0,"Paid",IF(AND(I24&lt;&gt;"",I24&lt;TODAY()),"Overdue",IF(H24&gt;0,"Part-paid","Unpaid")))))))))</x:f>
      </x:c>
      <x:c r="L24" s="10"/>
      <x:c r="M24" s="42"/>
    </x:row>
    <x:row r="25" ht="23" customHeight="1">
      <x:c r="A25" s="19"/>
      <x:c r="B25" s="10"/>
      <x:c r="C25" s="10"/>
      <x:c r="D25" s="10"/>
      <x:c r="E25" s="10"/>
      <x:c r="F25" s="10"/>
      <x:c r="G25" s="14"/>
      <x:c r="H25" s="14"/>
      <x:c r="I25" s="20"/>
      <x:c r="J25" s="16" t="str">
        <x:f>IF(ISBLANK(G25),"",IF(AND(ISNUMBER(G25),OR(H25="",ISNUMBER(H25))),ROUND(G25-H25,2),""))</x:f>
      </x:c>
      <x:c r="K25" s="17" t="str">
        <x:f>IF(COUNTA(A25:I25)=0,"",IF(OR(A25="",B25="",C25="",D25="",ISBLANK(G25)),"Check entry",IF(OR(NOT(ISNUMBER(A25)),AND(B25&lt;&gt;"Income",B25&lt;&gt;"Expense"),NOT(ISNUMBER(G25)),G25&lt;0,AND(H25&lt;&gt;"",NOT(ISNUMBER(H25))),H25&lt;0,AND(I25&lt;&gt;"",NOT(ISNUMBER(I25)))),"Check entry",IF(OR(B25&lt;&gt;"Expense",COUNTIFS(Masterlists!$F$6:$F$105,D25)&lt;&gt;1,E25="",COUNTIFS(Masterlists!$P$6:$P$105,E25)&lt;&gt;1,AND(M25&lt;&gt;"",COUNTIFS(Masterlists!$K$6:$K$105,M25)&lt;&gt;1)),"Check entry",IF(COUNTIFS($B$6:$B$205,B25,$C$6:$C$205,C25)&gt;1,"Duplicate ref",IF(J25&lt;0,"Overpaid",IF(J25=0,"Paid",IF(AND(I25&lt;&gt;"",I25&lt;TODAY()),"Overdue",IF(H25&gt;0,"Part-paid","Unpaid")))))))))</x:f>
      </x:c>
      <x:c r="L25" s="10"/>
      <x:c r="M25" s="42"/>
    </x:row>
    <x:row r="26" ht="23" customHeight="1">
      <x:c r="A26" s="19"/>
      <x:c r="B26" s="10"/>
      <x:c r="C26" s="10"/>
      <x:c r="D26" s="10"/>
      <x:c r="E26" s="10"/>
      <x:c r="F26" s="10"/>
      <x:c r="G26" s="14"/>
      <x:c r="H26" s="14"/>
      <x:c r="I26" s="20"/>
      <x:c r="J26" s="16" t="str">
        <x:f>IF(ISBLANK(G26),"",IF(AND(ISNUMBER(G26),OR(H26="",ISNUMBER(H26))),ROUND(G26-H26,2),""))</x:f>
      </x:c>
      <x:c r="K26" s="17" t="str">
        <x:f>IF(COUNTA(A26:I26)=0,"",IF(OR(A26="",B26="",C26="",D26="",ISBLANK(G26)),"Check entry",IF(OR(NOT(ISNUMBER(A26)),AND(B26&lt;&gt;"Income",B26&lt;&gt;"Expense"),NOT(ISNUMBER(G26)),G26&lt;0,AND(H26&lt;&gt;"",NOT(ISNUMBER(H26))),H26&lt;0,AND(I26&lt;&gt;"",NOT(ISNUMBER(I26)))),"Check entry",IF(OR(B26&lt;&gt;"Expense",COUNTIFS(Masterlists!$F$6:$F$105,D26)&lt;&gt;1,E26="",COUNTIFS(Masterlists!$P$6:$P$105,E26)&lt;&gt;1,AND(M26&lt;&gt;"",COUNTIFS(Masterlists!$K$6:$K$105,M26)&lt;&gt;1)),"Check entry",IF(COUNTIFS($B$6:$B$205,B26,$C$6:$C$205,C26)&gt;1,"Duplicate ref",IF(J26&lt;0,"Overpaid",IF(J26=0,"Paid",IF(AND(I26&lt;&gt;"",I26&lt;TODAY()),"Overdue",IF(H26&gt;0,"Part-paid","Unpaid")))))))))</x:f>
      </x:c>
      <x:c r="L26" s="10"/>
      <x:c r="M26" s="42"/>
    </x:row>
    <x:row r="27" ht="23" customHeight="1">
      <x:c r="A27" s="19"/>
      <x:c r="B27" s="10"/>
      <x:c r="C27" s="10"/>
      <x:c r="D27" s="10"/>
      <x:c r="E27" s="10"/>
      <x:c r="F27" s="10"/>
      <x:c r="G27" s="14"/>
      <x:c r="H27" s="14"/>
      <x:c r="I27" s="20"/>
      <x:c r="J27" s="16" t="str">
        <x:f>IF(ISBLANK(G27),"",IF(AND(ISNUMBER(G27),OR(H27="",ISNUMBER(H27))),ROUND(G27-H27,2),""))</x:f>
      </x:c>
      <x:c r="K27" s="17" t="str">
        <x:f>IF(COUNTA(A27:I27)=0,"",IF(OR(A27="",B27="",C27="",D27="",ISBLANK(G27)),"Check entry",IF(OR(NOT(ISNUMBER(A27)),AND(B27&lt;&gt;"Income",B27&lt;&gt;"Expense"),NOT(ISNUMBER(G27)),G27&lt;0,AND(H27&lt;&gt;"",NOT(ISNUMBER(H27))),H27&lt;0,AND(I27&lt;&gt;"",NOT(ISNUMBER(I27)))),"Check entry",IF(OR(B27&lt;&gt;"Expense",COUNTIFS(Masterlists!$F$6:$F$105,D27)&lt;&gt;1,E27="",COUNTIFS(Masterlists!$P$6:$P$105,E27)&lt;&gt;1,AND(M27&lt;&gt;"",COUNTIFS(Masterlists!$K$6:$K$105,M27)&lt;&gt;1)),"Check entry",IF(COUNTIFS($B$6:$B$205,B27,$C$6:$C$205,C27)&gt;1,"Duplicate ref",IF(J27&lt;0,"Overpaid",IF(J27=0,"Paid",IF(AND(I27&lt;&gt;"",I27&lt;TODAY()),"Overdue",IF(H27&gt;0,"Part-paid","Unpaid")))))))))</x:f>
      </x:c>
      <x:c r="L27" s="10"/>
      <x:c r="M27" s="42"/>
    </x:row>
    <x:row r="28" ht="23" customHeight="1">
      <x:c r="A28" s="19"/>
      <x:c r="B28" s="10"/>
      <x:c r="C28" s="10"/>
      <x:c r="D28" s="10"/>
      <x:c r="E28" s="10"/>
      <x:c r="F28" s="10"/>
      <x:c r="G28" s="14"/>
      <x:c r="H28" s="14"/>
      <x:c r="I28" s="20"/>
      <x:c r="J28" s="16" t="str">
        <x:f>IF(ISBLANK(G28),"",IF(AND(ISNUMBER(G28),OR(H28="",ISNUMBER(H28))),ROUND(G28-H28,2),""))</x:f>
      </x:c>
      <x:c r="K28" s="17" t="str">
        <x:f>IF(COUNTA(A28:I28)=0,"",IF(OR(A28="",B28="",C28="",D28="",ISBLANK(G28)),"Check entry",IF(OR(NOT(ISNUMBER(A28)),AND(B28&lt;&gt;"Income",B28&lt;&gt;"Expense"),NOT(ISNUMBER(G28)),G28&lt;0,AND(H28&lt;&gt;"",NOT(ISNUMBER(H28))),H28&lt;0,AND(I28&lt;&gt;"",NOT(ISNUMBER(I28)))),"Check entry",IF(OR(B28&lt;&gt;"Expense",COUNTIFS(Masterlists!$F$6:$F$105,D28)&lt;&gt;1,E28="",COUNTIFS(Masterlists!$P$6:$P$105,E28)&lt;&gt;1,AND(M28&lt;&gt;"",COUNTIFS(Masterlists!$K$6:$K$105,M28)&lt;&gt;1)),"Check entry",IF(COUNTIFS($B$6:$B$205,B28,$C$6:$C$205,C28)&gt;1,"Duplicate ref",IF(J28&lt;0,"Overpaid",IF(J28=0,"Paid",IF(AND(I28&lt;&gt;"",I28&lt;TODAY()),"Overdue",IF(H28&gt;0,"Part-paid","Unpaid")))))))))</x:f>
      </x:c>
      <x:c r="L28" s="10"/>
      <x:c r="M28" s="42"/>
    </x:row>
    <x:row r="29" ht="23" customHeight="1">
      <x:c r="A29" s="19"/>
      <x:c r="B29" s="10"/>
      <x:c r="C29" s="10"/>
      <x:c r="D29" s="10"/>
      <x:c r="E29" s="10"/>
      <x:c r="F29" s="10"/>
      <x:c r="G29" s="14"/>
      <x:c r="H29" s="14"/>
      <x:c r="I29" s="20"/>
      <x:c r="J29" s="16" t="str">
        <x:f>IF(ISBLANK(G29),"",IF(AND(ISNUMBER(G29),OR(H29="",ISNUMBER(H29))),ROUND(G29-H29,2),""))</x:f>
      </x:c>
      <x:c r="K29" s="17" t="str">
        <x:f>IF(COUNTA(A29:I29)=0,"",IF(OR(A29="",B29="",C29="",D29="",ISBLANK(G29)),"Check entry",IF(OR(NOT(ISNUMBER(A29)),AND(B29&lt;&gt;"Income",B29&lt;&gt;"Expense"),NOT(ISNUMBER(G29)),G29&lt;0,AND(H29&lt;&gt;"",NOT(ISNUMBER(H29))),H29&lt;0,AND(I29&lt;&gt;"",NOT(ISNUMBER(I29)))),"Check entry",IF(OR(B29&lt;&gt;"Expense",COUNTIFS(Masterlists!$F$6:$F$105,D29)&lt;&gt;1,E29="",COUNTIFS(Masterlists!$P$6:$P$105,E29)&lt;&gt;1,AND(M29&lt;&gt;"",COUNTIFS(Masterlists!$K$6:$K$105,M29)&lt;&gt;1)),"Check entry",IF(COUNTIFS($B$6:$B$205,B29,$C$6:$C$205,C29)&gt;1,"Duplicate ref",IF(J29&lt;0,"Overpaid",IF(J29=0,"Paid",IF(AND(I29&lt;&gt;"",I29&lt;TODAY()),"Overdue",IF(H29&gt;0,"Part-paid","Unpaid")))))))))</x:f>
      </x:c>
      <x:c r="L29" s="10"/>
      <x:c r="M29" s="42"/>
    </x:row>
    <x:row r="30" ht="23" customHeight="1">
      <x:c r="A30" s="19"/>
      <x:c r="B30" s="10"/>
      <x:c r="C30" s="10"/>
      <x:c r="D30" s="10"/>
      <x:c r="E30" s="10"/>
      <x:c r="F30" s="10"/>
      <x:c r="G30" s="14"/>
      <x:c r="H30" s="14"/>
      <x:c r="I30" s="20"/>
      <x:c r="J30" s="16" t="str">
        <x:f>IF(ISBLANK(G30),"",IF(AND(ISNUMBER(G30),OR(H30="",ISNUMBER(H30))),ROUND(G30-H30,2),""))</x:f>
      </x:c>
      <x:c r="K30" s="17" t="str">
        <x:f>IF(COUNTA(A30:I30)=0,"",IF(OR(A30="",B30="",C30="",D30="",ISBLANK(G30)),"Check entry",IF(OR(NOT(ISNUMBER(A30)),AND(B30&lt;&gt;"Income",B30&lt;&gt;"Expense"),NOT(ISNUMBER(G30)),G30&lt;0,AND(H30&lt;&gt;"",NOT(ISNUMBER(H30))),H30&lt;0,AND(I30&lt;&gt;"",NOT(ISNUMBER(I30)))),"Check entry",IF(OR(B30&lt;&gt;"Expense",COUNTIFS(Masterlists!$F$6:$F$105,D30)&lt;&gt;1,E30="",COUNTIFS(Masterlists!$P$6:$P$105,E30)&lt;&gt;1,AND(M30&lt;&gt;"",COUNTIFS(Masterlists!$K$6:$K$105,M30)&lt;&gt;1)),"Check entry",IF(COUNTIFS($B$6:$B$205,B30,$C$6:$C$205,C30)&gt;1,"Duplicate ref",IF(J30&lt;0,"Overpaid",IF(J30=0,"Paid",IF(AND(I30&lt;&gt;"",I30&lt;TODAY()),"Overdue",IF(H30&gt;0,"Part-paid","Unpaid")))))))))</x:f>
      </x:c>
      <x:c r="L30" s="10"/>
      <x:c r="M30" s="42"/>
    </x:row>
    <x:row r="31" ht="23" customHeight="1">
      <x:c r="A31" s="19"/>
      <x:c r="B31" s="10"/>
      <x:c r="C31" s="10"/>
      <x:c r="D31" s="10"/>
      <x:c r="E31" s="10"/>
      <x:c r="F31" s="10"/>
      <x:c r="G31" s="14"/>
      <x:c r="H31" s="14"/>
      <x:c r="I31" s="20"/>
      <x:c r="J31" s="16" t="str">
        <x:f>IF(ISBLANK(G31),"",IF(AND(ISNUMBER(G31),OR(H31="",ISNUMBER(H31))),ROUND(G31-H31,2),""))</x:f>
      </x:c>
      <x:c r="K31" s="17" t="str">
        <x:f>IF(COUNTA(A31:I31)=0,"",IF(OR(A31="",B31="",C31="",D31="",ISBLANK(G31)),"Check entry",IF(OR(NOT(ISNUMBER(A31)),AND(B31&lt;&gt;"Income",B31&lt;&gt;"Expense"),NOT(ISNUMBER(G31)),G31&lt;0,AND(H31&lt;&gt;"",NOT(ISNUMBER(H31))),H31&lt;0,AND(I31&lt;&gt;"",NOT(ISNUMBER(I31)))),"Check entry",IF(OR(B31&lt;&gt;"Expense",COUNTIFS(Masterlists!$F$6:$F$105,D31)&lt;&gt;1,E31="",COUNTIFS(Masterlists!$P$6:$P$105,E31)&lt;&gt;1,AND(M31&lt;&gt;"",COUNTIFS(Masterlists!$K$6:$K$105,M31)&lt;&gt;1)),"Check entry",IF(COUNTIFS($B$6:$B$205,B31,$C$6:$C$205,C31)&gt;1,"Duplicate ref",IF(J31&lt;0,"Overpaid",IF(J31=0,"Paid",IF(AND(I31&lt;&gt;"",I31&lt;TODAY()),"Overdue",IF(H31&gt;0,"Part-paid","Unpaid")))))))))</x:f>
      </x:c>
      <x:c r="L31" s="10"/>
      <x:c r="M31" s="42"/>
    </x:row>
    <x:row r="32" ht="23" customHeight="1">
      <x:c r="A32" s="19"/>
      <x:c r="B32" s="10"/>
      <x:c r="C32" s="10"/>
      <x:c r="D32" s="10"/>
      <x:c r="E32" s="10"/>
      <x:c r="F32" s="10"/>
      <x:c r="G32" s="14"/>
      <x:c r="H32" s="14"/>
      <x:c r="I32" s="20"/>
      <x:c r="J32" s="16" t="str">
        <x:f>IF(ISBLANK(G32),"",IF(AND(ISNUMBER(G32),OR(H32="",ISNUMBER(H32))),ROUND(G32-H32,2),""))</x:f>
      </x:c>
      <x:c r="K32" s="17" t="str">
        <x:f>IF(COUNTA(A32:I32)=0,"",IF(OR(A32="",B32="",C32="",D32="",ISBLANK(G32)),"Check entry",IF(OR(NOT(ISNUMBER(A32)),AND(B32&lt;&gt;"Income",B32&lt;&gt;"Expense"),NOT(ISNUMBER(G32)),G32&lt;0,AND(H32&lt;&gt;"",NOT(ISNUMBER(H32))),H32&lt;0,AND(I32&lt;&gt;"",NOT(ISNUMBER(I32)))),"Check entry",IF(OR(B32&lt;&gt;"Expense",COUNTIFS(Masterlists!$F$6:$F$105,D32)&lt;&gt;1,E32="",COUNTIFS(Masterlists!$P$6:$P$105,E32)&lt;&gt;1,AND(M32&lt;&gt;"",COUNTIFS(Masterlists!$K$6:$K$105,M32)&lt;&gt;1)),"Check entry",IF(COUNTIFS($B$6:$B$205,B32,$C$6:$C$205,C32)&gt;1,"Duplicate ref",IF(J32&lt;0,"Overpaid",IF(J32=0,"Paid",IF(AND(I32&lt;&gt;"",I32&lt;TODAY()),"Overdue",IF(H32&gt;0,"Part-paid","Unpaid")))))))))</x:f>
      </x:c>
      <x:c r="L32" s="10"/>
      <x:c r="M32" s="42"/>
    </x:row>
    <x:row r="33" ht="23" customHeight="1">
      <x:c r="A33" s="19"/>
      <x:c r="B33" s="10"/>
      <x:c r="C33" s="10"/>
      <x:c r="D33" s="10"/>
      <x:c r="E33" s="10"/>
      <x:c r="F33" s="10"/>
      <x:c r="G33" s="14"/>
      <x:c r="H33" s="14"/>
      <x:c r="I33" s="20"/>
      <x:c r="J33" s="16" t="str">
        <x:f>IF(ISBLANK(G33),"",IF(AND(ISNUMBER(G33),OR(H33="",ISNUMBER(H33))),ROUND(G33-H33,2),""))</x:f>
      </x:c>
      <x:c r="K33" s="17" t="str">
        <x:f>IF(COUNTA(A33:I33)=0,"",IF(OR(A33="",B33="",C33="",D33="",ISBLANK(G33)),"Check entry",IF(OR(NOT(ISNUMBER(A33)),AND(B33&lt;&gt;"Income",B33&lt;&gt;"Expense"),NOT(ISNUMBER(G33)),G33&lt;0,AND(H33&lt;&gt;"",NOT(ISNUMBER(H33))),H33&lt;0,AND(I33&lt;&gt;"",NOT(ISNUMBER(I33)))),"Check entry",IF(OR(B33&lt;&gt;"Expense",COUNTIFS(Masterlists!$F$6:$F$105,D33)&lt;&gt;1,E33="",COUNTIFS(Masterlists!$P$6:$P$105,E33)&lt;&gt;1,AND(M33&lt;&gt;"",COUNTIFS(Masterlists!$K$6:$K$105,M33)&lt;&gt;1)),"Check entry",IF(COUNTIFS($B$6:$B$205,B33,$C$6:$C$205,C33)&gt;1,"Duplicate ref",IF(J33&lt;0,"Overpaid",IF(J33=0,"Paid",IF(AND(I33&lt;&gt;"",I33&lt;TODAY()),"Overdue",IF(H33&gt;0,"Part-paid","Unpaid")))))))))</x:f>
      </x:c>
      <x:c r="L33" s="10"/>
      <x:c r="M33" s="42"/>
    </x:row>
    <x:row r="34" ht="23" customHeight="1">
      <x:c r="A34" s="19"/>
      <x:c r="B34" s="10"/>
      <x:c r="C34" s="10"/>
      <x:c r="D34" s="10"/>
      <x:c r="E34" s="10"/>
      <x:c r="F34" s="10"/>
      <x:c r="G34" s="14"/>
      <x:c r="H34" s="14"/>
      <x:c r="I34" s="20"/>
      <x:c r="J34" s="16" t="str">
        <x:f>IF(ISBLANK(G34),"",IF(AND(ISNUMBER(G34),OR(H34="",ISNUMBER(H34))),ROUND(G34-H34,2),""))</x:f>
      </x:c>
      <x:c r="K34" s="17" t="str">
        <x:f>IF(COUNTA(A34:I34)=0,"",IF(OR(A34="",B34="",C34="",D34="",ISBLANK(G34)),"Check entry",IF(OR(NOT(ISNUMBER(A34)),AND(B34&lt;&gt;"Income",B34&lt;&gt;"Expense"),NOT(ISNUMBER(G34)),G34&lt;0,AND(H34&lt;&gt;"",NOT(ISNUMBER(H34))),H34&lt;0,AND(I34&lt;&gt;"",NOT(ISNUMBER(I34)))),"Check entry",IF(OR(B34&lt;&gt;"Expense",COUNTIFS(Masterlists!$F$6:$F$105,D34)&lt;&gt;1,E34="",COUNTIFS(Masterlists!$P$6:$P$105,E34)&lt;&gt;1,AND(M34&lt;&gt;"",COUNTIFS(Masterlists!$K$6:$K$105,M34)&lt;&gt;1)),"Check entry",IF(COUNTIFS($B$6:$B$205,B34,$C$6:$C$205,C34)&gt;1,"Duplicate ref",IF(J34&lt;0,"Overpaid",IF(J34=0,"Paid",IF(AND(I34&lt;&gt;"",I34&lt;TODAY()),"Overdue",IF(H34&gt;0,"Part-paid","Unpaid")))))))))</x:f>
      </x:c>
      <x:c r="L34" s="10"/>
      <x:c r="M34" s="42"/>
    </x:row>
    <x:row r="35" ht="23" customHeight="1">
      <x:c r="A35" s="19"/>
      <x:c r="B35" s="10"/>
      <x:c r="C35" s="10"/>
      <x:c r="D35" s="10"/>
      <x:c r="E35" s="10"/>
      <x:c r="F35" s="10"/>
      <x:c r="G35" s="14"/>
      <x:c r="H35" s="14"/>
      <x:c r="I35" s="20"/>
      <x:c r="J35" s="16" t="str">
        <x:f>IF(ISBLANK(G35),"",IF(AND(ISNUMBER(G35),OR(H35="",ISNUMBER(H35))),ROUND(G35-H35,2),""))</x:f>
      </x:c>
      <x:c r="K35" s="17" t="str">
        <x:f>IF(COUNTA(A35:I35)=0,"",IF(OR(A35="",B35="",C35="",D35="",ISBLANK(G35)),"Check entry",IF(OR(NOT(ISNUMBER(A35)),AND(B35&lt;&gt;"Income",B35&lt;&gt;"Expense"),NOT(ISNUMBER(G35)),G35&lt;0,AND(H35&lt;&gt;"",NOT(ISNUMBER(H35))),H35&lt;0,AND(I35&lt;&gt;"",NOT(ISNUMBER(I35)))),"Check entry",IF(OR(B35&lt;&gt;"Expense",COUNTIFS(Masterlists!$F$6:$F$105,D35)&lt;&gt;1,E35="",COUNTIFS(Masterlists!$P$6:$P$105,E35)&lt;&gt;1,AND(M35&lt;&gt;"",COUNTIFS(Masterlists!$K$6:$K$105,M35)&lt;&gt;1)),"Check entry",IF(COUNTIFS($B$6:$B$205,B35,$C$6:$C$205,C35)&gt;1,"Duplicate ref",IF(J35&lt;0,"Overpaid",IF(J35=0,"Paid",IF(AND(I35&lt;&gt;"",I35&lt;TODAY()),"Overdue",IF(H35&gt;0,"Part-paid","Unpaid")))))))))</x:f>
      </x:c>
      <x:c r="L35" s="10"/>
      <x:c r="M35" s="42"/>
    </x:row>
    <x:row r="36" ht="23" customHeight="1">
      <x:c r="A36" s="19"/>
      <x:c r="B36" s="10"/>
      <x:c r="C36" s="10"/>
      <x:c r="D36" s="10"/>
      <x:c r="E36" s="10"/>
      <x:c r="F36" s="10"/>
      <x:c r="G36" s="14"/>
      <x:c r="H36" s="14"/>
      <x:c r="I36" s="20"/>
      <x:c r="J36" s="16" t="str">
        <x:f>IF(ISBLANK(G36),"",IF(AND(ISNUMBER(G36),OR(H36="",ISNUMBER(H36))),ROUND(G36-H36,2),""))</x:f>
      </x:c>
      <x:c r="K36" s="17" t="str">
        <x:f>IF(COUNTA(A36:I36)=0,"",IF(OR(A36="",B36="",C36="",D36="",ISBLANK(G36)),"Check entry",IF(OR(NOT(ISNUMBER(A36)),AND(B36&lt;&gt;"Income",B36&lt;&gt;"Expense"),NOT(ISNUMBER(G36)),G36&lt;0,AND(H36&lt;&gt;"",NOT(ISNUMBER(H36))),H36&lt;0,AND(I36&lt;&gt;"",NOT(ISNUMBER(I36)))),"Check entry",IF(OR(B36&lt;&gt;"Expense",COUNTIFS(Masterlists!$F$6:$F$105,D36)&lt;&gt;1,E36="",COUNTIFS(Masterlists!$P$6:$P$105,E36)&lt;&gt;1,AND(M36&lt;&gt;"",COUNTIFS(Masterlists!$K$6:$K$105,M36)&lt;&gt;1)),"Check entry",IF(COUNTIFS($B$6:$B$205,B36,$C$6:$C$205,C36)&gt;1,"Duplicate ref",IF(J36&lt;0,"Overpaid",IF(J36=0,"Paid",IF(AND(I36&lt;&gt;"",I36&lt;TODAY()),"Overdue",IF(H36&gt;0,"Part-paid","Unpaid")))))))))</x:f>
      </x:c>
      <x:c r="L36" s="10"/>
      <x:c r="M36" s="42"/>
    </x:row>
    <x:row r="37" ht="23" customHeight="1">
      <x:c r="A37" s="19"/>
      <x:c r="B37" s="10"/>
      <x:c r="C37" s="10"/>
      <x:c r="D37" s="10"/>
      <x:c r="E37" s="10"/>
      <x:c r="F37" s="10"/>
      <x:c r="G37" s="14"/>
      <x:c r="H37" s="14"/>
      <x:c r="I37" s="20"/>
      <x:c r="J37" s="16" t="str">
        <x:f>IF(ISBLANK(G37),"",IF(AND(ISNUMBER(G37),OR(H37="",ISNUMBER(H37))),ROUND(G37-H37,2),""))</x:f>
      </x:c>
      <x:c r="K37" s="17" t="str">
        <x:f>IF(COUNTA(A37:I37)=0,"",IF(OR(A37="",B37="",C37="",D37="",ISBLANK(G37)),"Check entry",IF(OR(NOT(ISNUMBER(A37)),AND(B37&lt;&gt;"Income",B37&lt;&gt;"Expense"),NOT(ISNUMBER(G37)),G37&lt;0,AND(H37&lt;&gt;"",NOT(ISNUMBER(H37))),H37&lt;0,AND(I37&lt;&gt;"",NOT(ISNUMBER(I37)))),"Check entry",IF(OR(B37&lt;&gt;"Expense",COUNTIFS(Masterlists!$F$6:$F$105,D37)&lt;&gt;1,E37="",COUNTIFS(Masterlists!$P$6:$P$105,E37)&lt;&gt;1,AND(M37&lt;&gt;"",COUNTIFS(Masterlists!$K$6:$K$105,M37)&lt;&gt;1)),"Check entry",IF(COUNTIFS($B$6:$B$205,B37,$C$6:$C$205,C37)&gt;1,"Duplicate ref",IF(J37&lt;0,"Overpaid",IF(J37=0,"Paid",IF(AND(I37&lt;&gt;"",I37&lt;TODAY()),"Overdue",IF(H37&gt;0,"Part-paid","Unpaid")))))))))</x:f>
      </x:c>
      <x:c r="L37" s="10"/>
      <x:c r="M37" s="42"/>
    </x:row>
    <x:row r="38" ht="23" customHeight="1">
      <x:c r="A38" s="19"/>
      <x:c r="B38" s="10"/>
      <x:c r="C38" s="10"/>
      <x:c r="D38" s="10"/>
      <x:c r="E38" s="10"/>
      <x:c r="F38" s="10"/>
      <x:c r="G38" s="14"/>
      <x:c r="H38" s="14"/>
      <x:c r="I38" s="20"/>
      <x:c r="J38" s="16" t="str">
        <x:f>IF(ISBLANK(G38),"",IF(AND(ISNUMBER(G38),OR(H38="",ISNUMBER(H38))),ROUND(G38-H38,2),""))</x:f>
      </x:c>
      <x:c r="K38" s="17" t="str">
        <x:f>IF(COUNTA(A38:I38)=0,"",IF(OR(A38="",B38="",C38="",D38="",ISBLANK(G38)),"Check entry",IF(OR(NOT(ISNUMBER(A38)),AND(B38&lt;&gt;"Income",B38&lt;&gt;"Expense"),NOT(ISNUMBER(G38)),G38&lt;0,AND(H38&lt;&gt;"",NOT(ISNUMBER(H38))),H38&lt;0,AND(I38&lt;&gt;"",NOT(ISNUMBER(I38)))),"Check entry",IF(OR(B38&lt;&gt;"Expense",COUNTIFS(Masterlists!$F$6:$F$105,D38)&lt;&gt;1,E38="",COUNTIFS(Masterlists!$P$6:$P$105,E38)&lt;&gt;1,AND(M38&lt;&gt;"",COUNTIFS(Masterlists!$K$6:$K$105,M38)&lt;&gt;1)),"Check entry",IF(COUNTIFS($B$6:$B$205,B38,$C$6:$C$205,C38)&gt;1,"Duplicate ref",IF(J38&lt;0,"Overpaid",IF(J38=0,"Paid",IF(AND(I38&lt;&gt;"",I38&lt;TODAY()),"Overdue",IF(H38&gt;0,"Part-paid","Unpaid")))))))))</x:f>
      </x:c>
      <x:c r="L38" s="10"/>
      <x:c r="M38" s="42"/>
    </x:row>
    <x:row r="39" ht="23" customHeight="1">
      <x:c r="A39" s="19"/>
      <x:c r="B39" s="10"/>
      <x:c r="C39" s="10"/>
      <x:c r="D39" s="10"/>
      <x:c r="E39" s="10"/>
      <x:c r="F39" s="10"/>
      <x:c r="G39" s="14"/>
      <x:c r="H39" s="14"/>
      <x:c r="I39" s="20"/>
      <x:c r="J39" s="16" t="str">
        <x:f>IF(ISBLANK(G39),"",IF(AND(ISNUMBER(G39),OR(H39="",ISNUMBER(H39))),ROUND(G39-H39,2),""))</x:f>
      </x:c>
      <x:c r="K39" s="17" t="str">
        <x:f>IF(COUNTA(A39:I39)=0,"",IF(OR(A39="",B39="",C39="",D39="",ISBLANK(G39)),"Check entry",IF(OR(NOT(ISNUMBER(A39)),AND(B39&lt;&gt;"Income",B39&lt;&gt;"Expense"),NOT(ISNUMBER(G39)),G39&lt;0,AND(H39&lt;&gt;"",NOT(ISNUMBER(H39))),H39&lt;0,AND(I39&lt;&gt;"",NOT(ISNUMBER(I39)))),"Check entry",IF(OR(B39&lt;&gt;"Expense",COUNTIFS(Masterlists!$F$6:$F$105,D39)&lt;&gt;1,E39="",COUNTIFS(Masterlists!$P$6:$P$105,E39)&lt;&gt;1,AND(M39&lt;&gt;"",COUNTIFS(Masterlists!$K$6:$K$105,M39)&lt;&gt;1)),"Check entry",IF(COUNTIFS($B$6:$B$205,B39,$C$6:$C$205,C39)&gt;1,"Duplicate ref",IF(J39&lt;0,"Overpaid",IF(J39=0,"Paid",IF(AND(I39&lt;&gt;"",I39&lt;TODAY()),"Overdue",IF(H39&gt;0,"Part-paid","Unpaid")))))))))</x:f>
      </x:c>
      <x:c r="L39" s="10"/>
      <x:c r="M39" s="42"/>
    </x:row>
    <x:row r="40" ht="23" customHeight="1">
      <x:c r="A40" s="19"/>
      <x:c r="B40" s="10"/>
      <x:c r="C40" s="10"/>
      <x:c r="D40" s="10"/>
      <x:c r="E40" s="10"/>
      <x:c r="F40" s="10"/>
      <x:c r="G40" s="14"/>
      <x:c r="H40" s="14"/>
      <x:c r="I40" s="20"/>
      <x:c r="J40" s="16" t="str">
        <x:f>IF(ISBLANK(G40),"",IF(AND(ISNUMBER(G40),OR(H40="",ISNUMBER(H40))),ROUND(G40-H40,2),""))</x:f>
      </x:c>
      <x:c r="K40" s="17" t="str">
        <x:f>IF(COUNTA(A40:I40)=0,"",IF(OR(A40="",B40="",C40="",D40="",ISBLANK(G40)),"Check entry",IF(OR(NOT(ISNUMBER(A40)),AND(B40&lt;&gt;"Income",B40&lt;&gt;"Expense"),NOT(ISNUMBER(G40)),G40&lt;0,AND(H40&lt;&gt;"",NOT(ISNUMBER(H40))),H40&lt;0,AND(I40&lt;&gt;"",NOT(ISNUMBER(I40)))),"Check entry",IF(OR(B40&lt;&gt;"Expense",COUNTIFS(Masterlists!$F$6:$F$105,D40)&lt;&gt;1,E40="",COUNTIFS(Masterlists!$P$6:$P$105,E40)&lt;&gt;1,AND(M40&lt;&gt;"",COUNTIFS(Masterlists!$K$6:$K$105,M40)&lt;&gt;1)),"Check entry",IF(COUNTIFS($B$6:$B$205,B40,$C$6:$C$205,C40)&gt;1,"Duplicate ref",IF(J40&lt;0,"Overpaid",IF(J40=0,"Paid",IF(AND(I40&lt;&gt;"",I40&lt;TODAY()),"Overdue",IF(H40&gt;0,"Part-paid","Unpaid")))))))))</x:f>
      </x:c>
      <x:c r="L40" s="10"/>
      <x:c r="M40" s="42"/>
    </x:row>
    <x:row r="41" ht="23" customHeight="1">
      <x:c r="A41" s="19"/>
      <x:c r="B41" s="10"/>
      <x:c r="C41" s="10"/>
      <x:c r="D41" s="10"/>
      <x:c r="E41" s="10"/>
      <x:c r="F41" s="10"/>
      <x:c r="G41" s="14"/>
      <x:c r="H41" s="14"/>
      <x:c r="I41" s="20"/>
      <x:c r="J41" s="16" t="str">
        <x:f>IF(ISBLANK(G41),"",IF(AND(ISNUMBER(G41),OR(H41="",ISNUMBER(H41))),ROUND(G41-H41,2),""))</x:f>
      </x:c>
      <x:c r="K41" s="17" t="str">
        <x:f>IF(COUNTA(A41:I41)=0,"",IF(OR(A41="",B41="",C41="",D41="",ISBLANK(G41)),"Check entry",IF(OR(NOT(ISNUMBER(A41)),AND(B41&lt;&gt;"Income",B41&lt;&gt;"Expense"),NOT(ISNUMBER(G41)),G41&lt;0,AND(H41&lt;&gt;"",NOT(ISNUMBER(H41))),H41&lt;0,AND(I41&lt;&gt;"",NOT(ISNUMBER(I41)))),"Check entry",IF(OR(B41&lt;&gt;"Expense",COUNTIFS(Masterlists!$F$6:$F$105,D41)&lt;&gt;1,E41="",COUNTIFS(Masterlists!$P$6:$P$105,E41)&lt;&gt;1,AND(M41&lt;&gt;"",COUNTIFS(Masterlists!$K$6:$K$105,M41)&lt;&gt;1)),"Check entry",IF(COUNTIFS($B$6:$B$205,B41,$C$6:$C$205,C41)&gt;1,"Duplicate ref",IF(J41&lt;0,"Overpaid",IF(J41=0,"Paid",IF(AND(I41&lt;&gt;"",I41&lt;TODAY()),"Overdue",IF(H41&gt;0,"Part-paid","Unpaid")))))))))</x:f>
      </x:c>
      <x:c r="L41" s="10"/>
      <x:c r="M41" s="42"/>
    </x:row>
    <x:row r="42" ht="23" customHeight="1">
      <x:c r="A42" s="19"/>
      <x:c r="B42" s="10"/>
      <x:c r="C42" s="10"/>
      <x:c r="D42" s="10"/>
      <x:c r="E42" s="10"/>
      <x:c r="F42" s="10"/>
      <x:c r="G42" s="14"/>
      <x:c r="H42" s="14"/>
      <x:c r="I42" s="20"/>
      <x:c r="J42" s="16" t="str">
        <x:f>IF(ISBLANK(G42),"",IF(AND(ISNUMBER(G42),OR(H42="",ISNUMBER(H42))),ROUND(G42-H42,2),""))</x:f>
      </x:c>
      <x:c r="K42" s="17" t="str">
        <x:f>IF(COUNTA(A42:I42)=0,"",IF(OR(A42="",B42="",C42="",D42="",ISBLANK(G42)),"Check entry",IF(OR(NOT(ISNUMBER(A42)),AND(B42&lt;&gt;"Income",B42&lt;&gt;"Expense"),NOT(ISNUMBER(G42)),G42&lt;0,AND(H42&lt;&gt;"",NOT(ISNUMBER(H42))),H42&lt;0,AND(I42&lt;&gt;"",NOT(ISNUMBER(I42)))),"Check entry",IF(OR(B42&lt;&gt;"Expense",COUNTIFS(Masterlists!$F$6:$F$105,D42)&lt;&gt;1,E42="",COUNTIFS(Masterlists!$P$6:$P$105,E42)&lt;&gt;1,AND(M42&lt;&gt;"",COUNTIFS(Masterlists!$K$6:$K$105,M42)&lt;&gt;1)),"Check entry",IF(COUNTIFS($B$6:$B$205,B42,$C$6:$C$205,C42)&gt;1,"Duplicate ref",IF(J42&lt;0,"Overpaid",IF(J42=0,"Paid",IF(AND(I42&lt;&gt;"",I42&lt;TODAY()),"Overdue",IF(H42&gt;0,"Part-paid","Unpaid")))))))))</x:f>
      </x:c>
      <x:c r="L42" s="10"/>
      <x:c r="M42" s="42"/>
    </x:row>
    <x:row r="43" ht="23" customHeight="1">
      <x:c r="A43" s="19"/>
      <x:c r="B43" s="10"/>
      <x:c r="C43" s="10"/>
      <x:c r="D43" s="10"/>
      <x:c r="E43" s="10"/>
      <x:c r="F43" s="10"/>
      <x:c r="G43" s="14"/>
      <x:c r="H43" s="14"/>
      <x:c r="I43" s="20"/>
      <x:c r="J43" s="16" t="str">
        <x:f>IF(ISBLANK(G43),"",IF(AND(ISNUMBER(G43),OR(H43="",ISNUMBER(H43))),ROUND(G43-H43,2),""))</x:f>
      </x:c>
      <x:c r="K43" s="17" t="str">
        <x:f>IF(COUNTA(A43:I43)=0,"",IF(OR(A43="",B43="",C43="",D43="",ISBLANK(G43)),"Check entry",IF(OR(NOT(ISNUMBER(A43)),AND(B43&lt;&gt;"Income",B43&lt;&gt;"Expense"),NOT(ISNUMBER(G43)),G43&lt;0,AND(H43&lt;&gt;"",NOT(ISNUMBER(H43))),H43&lt;0,AND(I43&lt;&gt;"",NOT(ISNUMBER(I43)))),"Check entry",IF(OR(B43&lt;&gt;"Expense",COUNTIFS(Masterlists!$F$6:$F$105,D43)&lt;&gt;1,E43="",COUNTIFS(Masterlists!$P$6:$P$105,E43)&lt;&gt;1,AND(M43&lt;&gt;"",COUNTIFS(Masterlists!$K$6:$K$105,M43)&lt;&gt;1)),"Check entry",IF(COUNTIFS($B$6:$B$205,B43,$C$6:$C$205,C43)&gt;1,"Duplicate ref",IF(J43&lt;0,"Overpaid",IF(J43=0,"Paid",IF(AND(I43&lt;&gt;"",I43&lt;TODAY()),"Overdue",IF(H43&gt;0,"Part-paid","Unpaid")))))))))</x:f>
      </x:c>
      <x:c r="L43" s="10"/>
      <x:c r="M43" s="42"/>
    </x:row>
    <x:row r="44" ht="23" customHeight="1">
      <x:c r="A44" s="19"/>
      <x:c r="B44" s="10"/>
      <x:c r="C44" s="10"/>
      <x:c r="D44" s="10"/>
      <x:c r="E44" s="10"/>
      <x:c r="F44" s="10"/>
      <x:c r="G44" s="14"/>
      <x:c r="H44" s="14"/>
      <x:c r="I44" s="20"/>
      <x:c r="J44" s="16" t="str">
        <x:f>IF(ISBLANK(G44),"",IF(AND(ISNUMBER(G44),OR(H44="",ISNUMBER(H44))),ROUND(G44-H44,2),""))</x:f>
      </x:c>
      <x:c r="K44" s="17" t="str">
        <x:f>IF(COUNTA(A44:I44)=0,"",IF(OR(A44="",B44="",C44="",D44="",ISBLANK(G44)),"Check entry",IF(OR(NOT(ISNUMBER(A44)),AND(B44&lt;&gt;"Income",B44&lt;&gt;"Expense"),NOT(ISNUMBER(G44)),G44&lt;0,AND(H44&lt;&gt;"",NOT(ISNUMBER(H44))),H44&lt;0,AND(I44&lt;&gt;"",NOT(ISNUMBER(I44)))),"Check entry",IF(OR(B44&lt;&gt;"Expense",COUNTIFS(Masterlists!$F$6:$F$105,D44)&lt;&gt;1,E44="",COUNTIFS(Masterlists!$P$6:$P$105,E44)&lt;&gt;1,AND(M44&lt;&gt;"",COUNTIFS(Masterlists!$K$6:$K$105,M44)&lt;&gt;1)),"Check entry",IF(COUNTIFS($B$6:$B$205,B44,$C$6:$C$205,C44)&gt;1,"Duplicate ref",IF(J44&lt;0,"Overpaid",IF(J44=0,"Paid",IF(AND(I44&lt;&gt;"",I44&lt;TODAY()),"Overdue",IF(H44&gt;0,"Part-paid","Unpaid")))))))))</x:f>
      </x:c>
      <x:c r="L44" s="10"/>
      <x:c r="M44" s="42"/>
    </x:row>
    <x:row r="45" ht="23" customHeight="1">
      <x:c r="A45" s="19"/>
      <x:c r="B45" s="10"/>
      <x:c r="C45" s="10"/>
      <x:c r="D45" s="10"/>
      <x:c r="E45" s="10"/>
      <x:c r="F45" s="10"/>
      <x:c r="G45" s="14"/>
      <x:c r="H45" s="14"/>
      <x:c r="I45" s="20"/>
      <x:c r="J45" s="16" t="str">
        <x:f>IF(ISBLANK(G45),"",IF(AND(ISNUMBER(G45),OR(H45="",ISNUMBER(H45))),ROUND(G45-H45,2),""))</x:f>
      </x:c>
      <x:c r="K45" s="17" t="str">
        <x:f>IF(COUNTA(A45:I45)=0,"",IF(OR(A45="",B45="",C45="",D45="",ISBLANK(G45)),"Check entry",IF(OR(NOT(ISNUMBER(A45)),AND(B45&lt;&gt;"Income",B45&lt;&gt;"Expense"),NOT(ISNUMBER(G45)),G45&lt;0,AND(H45&lt;&gt;"",NOT(ISNUMBER(H45))),H45&lt;0,AND(I45&lt;&gt;"",NOT(ISNUMBER(I45)))),"Check entry",IF(OR(B45&lt;&gt;"Expense",COUNTIFS(Masterlists!$F$6:$F$105,D45)&lt;&gt;1,E45="",COUNTIFS(Masterlists!$P$6:$P$105,E45)&lt;&gt;1,AND(M45&lt;&gt;"",COUNTIFS(Masterlists!$K$6:$K$105,M45)&lt;&gt;1)),"Check entry",IF(COUNTIFS($B$6:$B$205,B45,$C$6:$C$205,C45)&gt;1,"Duplicate ref",IF(J45&lt;0,"Overpaid",IF(J45=0,"Paid",IF(AND(I45&lt;&gt;"",I45&lt;TODAY()),"Overdue",IF(H45&gt;0,"Part-paid","Unpaid")))))))))</x:f>
      </x:c>
      <x:c r="L45" s="10"/>
      <x:c r="M45" s="42"/>
    </x:row>
    <x:row r="46" ht="23" customHeight="1">
      <x:c r="A46" s="19"/>
      <x:c r="B46" s="10"/>
      <x:c r="C46" s="10"/>
      <x:c r="D46" s="10"/>
      <x:c r="E46" s="10"/>
      <x:c r="F46" s="10"/>
      <x:c r="G46" s="14"/>
      <x:c r="H46" s="14"/>
      <x:c r="I46" s="20"/>
      <x:c r="J46" s="16" t="str">
        <x:f>IF(ISBLANK(G46),"",IF(AND(ISNUMBER(G46),OR(H46="",ISNUMBER(H46))),ROUND(G46-H46,2),""))</x:f>
      </x:c>
      <x:c r="K46" s="17" t="str">
        <x:f>IF(COUNTA(A46:I46)=0,"",IF(OR(A46="",B46="",C46="",D46="",ISBLANK(G46)),"Check entry",IF(OR(NOT(ISNUMBER(A46)),AND(B46&lt;&gt;"Income",B46&lt;&gt;"Expense"),NOT(ISNUMBER(G46)),G46&lt;0,AND(H46&lt;&gt;"",NOT(ISNUMBER(H46))),H46&lt;0,AND(I46&lt;&gt;"",NOT(ISNUMBER(I46)))),"Check entry",IF(OR(B46&lt;&gt;"Expense",COUNTIFS(Masterlists!$F$6:$F$105,D46)&lt;&gt;1,E46="",COUNTIFS(Masterlists!$P$6:$P$105,E46)&lt;&gt;1,AND(M46&lt;&gt;"",COUNTIFS(Masterlists!$K$6:$K$105,M46)&lt;&gt;1)),"Check entry",IF(COUNTIFS($B$6:$B$205,B46,$C$6:$C$205,C46)&gt;1,"Duplicate ref",IF(J46&lt;0,"Overpaid",IF(J46=0,"Paid",IF(AND(I46&lt;&gt;"",I46&lt;TODAY()),"Overdue",IF(H46&gt;0,"Part-paid","Unpaid")))))))))</x:f>
      </x:c>
      <x:c r="L46" s="10"/>
      <x:c r="M46" s="42"/>
    </x:row>
    <x:row r="47" ht="23" customHeight="1">
      <x:c r="A47" s="19"/>
      <x:c r="B47" s="10"/>
      <x:c r="C47" s="10"/>
      <x:c r="D47" s="10"/>
      <x:c r="E47" s="10"/>
      <x:c r="F47" s="10"/>
      <x:c r="G47" s="14"/>
      <x:c r="H47" s="14"/>
      <x:c r="I47" s="20"/>
      <x:c r="J47" s="16" t="str">
        <x:f>IF(ISBLANK(G47),"",IF(AND(ISNUMBER(G47),OR(H47="",ISNUMBER(H47))),ROUND(G47-H47,2),""))</x:f>
      </x:c>
      <x:c r="K47" s="17" t="str">
        <x:f>IF(COUNTA(A47:I47)=0,"",IF(OR(A47="",B47="",C47="",D47="",ISBLANK(G47)),"Check entry",IF(OR(NOT(ISNUMBER(A47)),AND(B47&lt;&gt;"Income",B47&lt;&gt;"Expense"),NOT(ISNUMBER(G47)),G47&lt;0,AND(H47&lt;&gt;"",NOT(ISNUMBER(H47))),H47&lt;0,AND(I47&lt;&gt;"",NOT(ISNUMBER(I47)))),"Check entry",IF(OR(B47&lt;&gt;"Expense",COUNTIFS(Masterlists!$F$6:$F$105,D47)&lt;&gt;1,E47="",COUNTIFS(Masterlists!$P$6:$P$105,E47)&lt;&gt;1,AND(M47&lt;&gt;"",COUNTIFS(Masterlists!$K$6:$K$105,M47)&lt;&gt;1)),"Check entry",IF(COUNTIFS($B$6:$B$205,B47,$C$6:$C$205,C47)&gt;1,"Duplicate ref",IF(J47&lt;0,"Overpaid",IF(J47=0,"Paid",IF(AND(I47&lt;&gt;"",I47&lt;TODAY()),"Overdue",IF(H47&gt;0,"Part-paid","Unpaid")))))))))</x:f>
      </x:c>
      <x:c r="L47" s="10"/>
      <x:c r="M47" s="42"/>
    </x:row>
    <x:row r="48" ht="23" customHeight="1">
      <x:c r="A48" s="19"/>
      <x:c r="B48" s="10"/>
      <x:c r="C48" s="10"/>
      <x:c r="D48" s="10"/>
      <x:c r="E48" s="10"/>
      <x:c r="F48" s="10"/>
      <x:c r="G48" s="14"/>
      <x:c r="H48" s="14"/>
      <x:c r="I48" s="20"/>
      <x:c r="J48" s="16" t="str">
        <x:f>IF(ISBLANK(G48),"",IF(AND(ISNUMBER(G48),OR(H48="",ISNUMBER(H48))),ROUND(G48-H48,2),""))</x:f>
      </x:c>
      <x:c r="K48" s="17" t="str">
        <x:f>IF(COUNTA(A48:I48)=0,"",IF(OR(A48="",B48="",C48="",D48="",ISBLANK(G48)),"Check entry",IF(OR(NOT(ISNUMBER(A48)),AND(B48&lt;&gt;"Income",B48&lt;&gt;"Expense"),NOT(ISNUMBER(G48)),G48&lt;0,AND(H48&lt;&gt;"",NOT(ISNUMBER(H48))),H48&lt;0,AND(I48&lt;&gt;"",NOT(ISNUMBER(I48)))),"Check entry",IF(OR(B48&lt;&gt;"Expense",COUNTIFS(Masterlists!$F$6:$F$105,D48)&lt;&gt;1,E48="",COUNTIFS(Masterlists!$P$6:$P$105,E48)&lt;&gt;1,AND(M48&lt;&gt;"",COUNTIFS(Masterlists!$K$6:$K$105,M48)&lt;&gt;1)),"Check entry",IF(COUNTIFS($B$6:$B$205,B48,$C$6:$C$205,C48)&gt;1,"Duplicate ref",IF(J48&lt;0,"Overpaid",IF(J48=0,"Paid",IF(AND(I48&lt;&gt;"",I48&lt;TODAY()),"Overdue",IF(H48&gt;0,"Part-paid","Unpaid")))))))))</x:f>
      </x:c>
      <x:c r="L48" s="10"/>
      <x:c r="M48" s="42"/>
    </x:row>
    <x:row r="49" ht="23" customHeight="1">
      <x:c r="A49" s="19"/>
      <x:c r="B49" s="10"/>
      <x:c r="C49" s="10"/>
      <x:c r="D49" s="10"/>
      <x:c r="E49" s="10"/>
      <x:c r="F49" s="10"/>
      <x:c r="G49" s="14"/>
      <x:c r="H49" s="14"/>
      <x:c r="I49" s="20"/>
      <x:c r="J49" s="16" t="str">
        <x:f>IF(ISBLANK(G49),"",IF(AND(ISNUMBER(G49),OR(H49="",ISNUMBER(H49))),ROUND(G49-H49,2),""))</x:f>
      </x:c>
      <x:c r="K49" s="17" t="str">
        <x:f>IF(COUNTA(A49:I49)=0,"",IF(OR(A49="",B49="",C49="",D49="",ISBLANK(G49)),"Check entry",IF(OR(NOT(ISNUMBER(A49)),AND(B49&lt;&gt;"Income",B49&lt;&gt;"Expense"),NOT(ISNUMBER(G49)),G49&lt;0,AND(H49&lt;&gt;"",NOT(ISNUMBER(H49))),H49&lt;0,AND(I49&lt;&gt;"",NOT(ISNUMBER(I49)))),"Check entry",IF(OR(B49&lt;&gt;"Expense",COUNTIFS(Masterlists!$F$6:$F$105,D49)&lt;&gt;1,E49="",COUNTIFS(Masterlists!$P$6:$P$105,E49)&lt;&gt;1,AND(M49&lt;&gt;"",COUNTIFS(Masterlists!$K$6:$K$105,M49)&lt;&gt;1)),"Check entry",IF(COUNTIFS($B$6:$B$205,B49,$C$6:$C$205,C49)&gt;1,"Duplicate ref",IF(J49&lt;0,"Overpaid",IF(J49=0,"Paid",IF(AND(I49&lt;&gt;"",I49&lt;TODAY()),"Overdue",IF(H49&gt;0,"Part-paid","Unpaid")))))))))</x:f>
      </x:c>
      <x:c r="L49" s="10"/>
      <x:c r="M49" s="42"/>
    </x:row>
    <x:row r="50" ht="23" customHeight="1">
      <x:c r="A50" s="19"/>
      <x:c r="B50" s="10"/>
      <x:c r="C50" s="10"/>
      <x:c r="D50" s="10"/>
      <x:c r="E50" s="10"/>
      <x:c r="F50" s="10"/>
      <x:c r="G50" s="14"/>
      <x:c r="H50" s="14"/>
      <x:c r="I50" s="20"/>
      <x:c r="J50" s="16" t="str">
        <x:f>IF(ISBLANK(G50),"",IF(AND(ISNUMBER(G50),OR(H50="",ISNUMBER(H50))),ROUND(G50-H50,2),""))</x:f>
      </x:c>
      <x:c r="K50" s="17" t="str">
        <x:f>IF(COUNTA(A50:I50)=0,"",IF(OR(A50="",B50="",C50="",D50="",ISBLANK(G50)),"Check entry",IF(OR(NOT(ISNUMBER(A50)),AND(B50&lt;&gt;"Income",B50&lt;&gt;"Expense"),NOT(ISNUMBER(G50)),G50&lt;0,AND(H50&lt;&gt;"",NOT(ISNUMBER(H50))),H50&lt;0,AND(I50&lt;&gt;"",NOT(ISNUMBER(I50)))),"Check entry",IF(OR(B50&lt;&gt;"Expense",COUNTIFS(Masterlists!$F$6:$F$105,D50)&lt;&gt;1,E50="",COUNTIFS(Masterlists!$P$6:$P$105,E50)&lt;&gt;1,AND(M50&lt;&gt;"",COUNTIFS(Masterlists!$K$6:$K$105,M50)&lt;&gt;1)),"Check entry",IF(COUNTIFS($B$6:$B$205,B50,$C$6:$C$205,C50)&gt;1,"Duplicate ref",IF(J50&lt;0,"Overpaid",IF(J50=0,"Paid",IF(AND(I50&lt;&gt;"",I50&lt;TODAY()),"Overdue",IF(H50&gt;0,"Part-paid","Unpaid")))))))))</x:f>
      </x:c>
      <x:c r="L50" s="10"/>
      <x:c r="M50" s="42"/>
    </x:row>
    <x:row r="51" ht="23" customHeight="1">
      <x:c r="A51" s="19"/>
      <x:c r="B51" s="10"/>
      <x:c r="C51" s="10"/>
      <x:c r="D51" s="10"/>
      <x:c r="E51" s="10"/>
      <x:c r="F51" s="10"/>
      <x:c r="G51" s="14"/>
      <x:c r="H51" s="14"/>
      <x:c r="I51" s="20"/>
      <x:c r="J51" s="16" t="str">
        <x:f>IF(ISBLANK(G51),"",IF(AND(ISNUMBER(G51),OR(H51="",ISNUMBER(H51))),ROUND(G51-H51,2),""))</x:f>
      </x:c>
      <x:c r="K51" s="17" t="str">
        <x:f>IF(COUNTA(A51:I51)=0,"",IF(OR(A51="",B51="",C51="",D51="",ISBLANK(G51)),"Check entry",IF(OR(NOT(ISNUMBER(A51)),AND(B51&lt;&gt;"Income",B51&lt;&gt;"Expense"),NOT(ISNUMBER(G51)),G51&lt;0,AND(H51&lt;&gt;"",NOT(ISNUMBER(H51))),H51&lt;0,AND(I51&lt;&gt;"",NOT(ISNUMBER(I51)))),"Check entry",IF(OR(B51&lt;&gt;"Expense",COUNTIFS(Masterlists!$F$6:$F$105,D51)&lt;&gt;1,E51="",COUNTIFS(Masterlists!$P$6:$P$105,E51)&lt;&gt;1,AND(M51&lt;&gt;"",COUNTIFS(Masterlists!$K$6:$K$105,M51)&lt;&gt;1)),"Check entry",IF(COUNTIFS($B$6:$B$205,B51,$C$6:$C$205,C51)&gt;1,"Duplicate ref",IF(J51&lt;0,"Overpaid",IF(J51=0,"Paid",IF(AND(I51&lt;&gt;"",I51&lt;TODAY()),"Overdue",IF(H51&gt;0,"Part-paid","Unpaid")))))))))</x:f>
      </x:c>
      <x:c r="L51" s="10"/>
      <x:c r="M51" s="42"/>
    </x:row>
    <x:row r="52" ht="23" customHeight="1">
      <x:c r="A52" s="19"/>
      <x:c r="B52" s="10"/>
      <x:c r="C52" s="10"/>
      <x:c r="D52" s="10"/>
      <x:c r="E52" s="10"/>
      <x:c r="F52" s="10"/>
      <x:c r="G52" s="14"/>
      <x:c r="H52" s="14"/>
      <x:c r="I52" s="20"/>
      <x:c r="J52" s="16" t="str">
        <x:f>IF(ISBLANK(G52),"",IF(AND(ISNUMBER(G52),OR(H52="",ISNUMBER(H52))),ROUND(G52-H52,2),""))</x:f>
      </x:c>
      <x:c r="K52" s="17" t="str">
        <x:f>IF(COUNTA(A52:I52)=0,"",IF(OR(A52="",B52="",C52="",D52="",ISBLANK(G52)),"Check entry",IF(OR(NOT(ISNUMBER(A52)),AND(B52&lt;&gt;"Income",B52&lt;&gt;"Expense"),NOT(ISNUMBER(G52)),G52&lt;0,AND(H52&lt;&gt;"",NOT(ISNUMBER(H52))),H52&lt;0,AND(I52&lt;&gt;"",NOT(ISNUMBER(I52)))),"Check entry",IF(OR(B52&lt;&gt;"Expense",COUNTIFS(Masterlists!$F$6:$F$105,D52)&lt;&gt;1,E52="",COUNTIFS(Masterlists!$P$6:$P$105,E52)&lt;&gt;1,AND(M52&lt;&gt;"",COUNTIFS(Masterlists!$K$6:$K$105,M52)&lt;&gt;1)),"Check entry",IF(COUNTIFS($B$6:$B$205,B52,$C$6:$C$205,C52)&gt;1,"Duplicate ref",IF(J52&lt;0,"Overpaid",IF(J52=0,"Paid",IF(AND(I52&lt;&gt;"",I52&lt;TODAY()),"Overdue",IF(H52&gt;0,"Part-paid","Unpaid")))))))))</x:f>
      </x:c>
      <x:c r="L52" s="10"/>
      <x:c r="M52" s="42"/>
    </x:row>
    <x:row r="53" ht="23" customHeight="1">
      <x:c r="A53" s="19"/>
      <x:c r="B53" s="10"/>
      <x:c r="C53" s="10"/>
      <x:c r="D53" s="10"/>
      <x:c r="E53" s="10"/>
      <x:c r="F53" s="10"/>
      <x:c r="G53" s="14"/>
      <x:c r="H53" s="14"/>
      <x:c r="I53" s="20"/>
      <x:c r="J53" s="16" t="str">
        <x:f>IF(ISBLANK(G53),"",IF(AND(ISNUMBER(G53),OR(H53="",ISNUMBER(H53))),ROUND(G53-H53,2),""))</x:f>
      </x:c>
      <x:c r="K53" s="17" t="str">
        <x:f>IF(COUNTA(A53:I53)=0,"",IF(OR(A53="",B53="",C53="",D53="",ISBLANK(G53)),"Check entry",IF(OR(NOT(ISNUMBER(A53)),AND(B53&lt;&gt;"Income",B53&lt;&gt;"Expense"),NOT(ISNUMBER(G53)),G53&lt;0,AND(H53&lt;&gt;"",NOT(ISNUMBER(H53))),H53&lt;0,AND(I53&lt;&gt;"",NOT(ISNUMBER(I53)))),"Check entry",IF(OR(B53&lt;&gt;"Expense",COUNTIFS(Masterlists!$F$6:$F$105,D53)&lt;&gt;1,E53="",COUNTIFS(Masterlists!$P$6:$P$105,E53)&lt;&gt;1,AND(M53&lt;&gt;"",COUNTIFS(Masterlists!$K$6:$K$105,M53)&lt;&gt;1)),"Check entry",IF(COUNTIFS($B$6:$B$205,B53,$C$6:$C$205,C53)&gt;1,"Duplicate ref",IF(J53&lt;0,"Overpaid",IF(J53=0,"Paid",IF(AND(I53&lt;&gt;"",I53&lt;TODAY()),"Overdue",IF(H53&gt;0,"Part-paid","Unpaid")))))))))</x:f>
      </x:c>
      <x:c r="L53" s="10"/>
      <x:c r="M53" s="42"/>
    </x:row>
    <x:row r="54" ht="23" customHeight="1">
      <x:c r="A54" s="19"/>
      <x:c r="B54" s="10"/>
      <x:c r="C54" s="10"/>
      <x:c r="D54" s="10"/>
      <x:c r="E54" s="10"/>
      <x:c r="F54" s="10"/>
      <x:c r="G54" s="14"/>
      <x:c r="H54" s="14"/>
      <x:c r="I54" s="20"/>
      <x:c r="J54" s="16" t="str">
        <x:f>IF(ISBLANK(G54),"",IF(AND(ISNUMBER(G54),OR(H54="",ISNUMBER(H54))),ROUND(G54-H54,2),""))</x:f>
      </x:c>
      <x:c r="K54" s="17" t="str">
        <x:f>IF(COUNTA(A54:I54)=0,"",IF(OR(A54="",B54="",C54="",D54="",ISBLANK(G54)),"Check entry",IF(OR(NOT(ISNUMBER(A54)),AND(B54&lt;&gt;"Income",B54&lt;&gt;"Expense"),NOT(ISNUMBER(G54)),G54&lt;0,AND(H54&lt;&gt;"",NOT(ISNUMBER(H54))),H54&lt;0,AND(I54&lt;&gt;"",NOT(ISNUMBER(I54)))),"Check entry",IF(OR(B54&lt;&gt;"Expense",COUNTIFS(Masterlists!$F$6:$F$105,D54)&lt;&gt;1,E54="",COUNTIFS(Masterlists!$P$6:$P$105,E54)&lt;&gt;1,AND(M54&lt;&gt;"",COUNTIFS(Masterlists!$K$6:$K$105,M54)&lt;&gt;1)),"Check entry",IF(COUNTIFS($B$6:$B$205,B54,$C$6:$C$205,C54)&gt;1,"Duplicate ref",IF(J54&lt;0,"Overpaid",IF(J54=0,"Paid",IF(AND(I54&lt;&gt;"",I54&lt;TODAY()),"Overdue",IF(H54&gt;0,"Part-paid","Unpaid")))))))))</x:f>
      </x:c>
      <x:c r="L54" s="10"/>
      <x:c r="M54" s="42"/>
    </x:row>
    <x:row r="55" ht="23" customHeight="1">
      <x:c r="A55" s="19"/>
      <x:c r="B55" s="10"/>
      <x:c r="C55" s="10"/>
      <x:c r="D55" s="10"/>
      <x:c r="E55" s="10"/>
      <x:c r="F55" s="10"/>
      <x:c r="G55" s="14"/>
      <x:c r="H55" s="14"/>
      <x:c r="I55" s="20"/>
      <x:c r="J55" s="16" t="str">
        <x:f>IF(ISBLANK(G55),"",IF(AND(ISNUMBER(G55),OR(H55="",ISNUMBER(H55))),ROUND(G55-H55,2),""))</x:f>
      </x:c>
      <x:c r="K55" s="17" t="str">
        <x:f>IF(COUNTA(A55:I55)=0,"",IF(OR(A55="",B55="",C55="",D55="",ISBLANK(G55)),"Check entry",IF(OR(NOT(ISNUMBER(A55)),AND(B55&lt;&gt;"Income",B55&lt;&gt;"Expense"),NOT(ISNUMBER(G55)),G55&lt;0,AND(H55&lt;&gt;"",NOT(ISNUMBER(H55))),H55&lt;0,AND(I55&lt;&gt;"",NOT(ISNUMBER(I55)))),"Check entry",IF(OR(B55&lt;&gt;"Expense",COUNTIFS(Masterlists!$F$6:$F$105,D55)&lt;&gt;1,E55="",COUNTIFS(Masterlists!$P$6:$P$105,E55)&lt;&gt;1,AND(M55&lt;&gt;"",COUNTIFS(Masterlists!$K$6:$K$105,M55)&lt;&gt;1)),"Check entry",IF(COUNTIFS($B$6:$B$205,B55,$C$6:$C$205,C55)&gt;1,"Duplicate ref",IF(J55&lt;0,"Overpaid",IF(J55=0,"Paid",IF(AND(I55&lt;&gt;"",I55&lt;TODAY()),"Overdue",IF(H55&gt;0,"Part-paid","Unpaid")))))))))</x:f>
      </x:c>
      <x:c r="L55" s="10"/>
      <x:c r="M55" s="42"/>
    </x:row>
    <x:row r="56" ht="23" customHeight="1">
      <x:c r="A56" s="19"/>
      <x:c r="B56" s="10"/>
      <x:c r="C56" s="10"/>
      <x:c r="D56" s="10"/>
      <x:c r="E56" s="10"/>
      <x:c r="F56" s="10"/>
      <x:c r="G56" s="14"/>
      <x:c r="H56" s="14"/>
      <x:c r="I56" s="20"/>
      <x:c r="J56" s="16" t="str">
        <x:f>IF(ISBLANK(G56),"",IF(AND(ISNUMBER(G56),OR(H56="",ISNUMBER(H56))),ROUND(G56-H56,2),""))</x:f>
      </x:c>
      <x:c r="K56" s="17" t="str">
        <x:f>IF(COUNTA(A56:I56)=0,"",IF(OR(A56="",B56="",C56="",D56="",ISBLANK(G56)),"Check entry",IF(OR(NOT(ISNUMBER(A56)),AND(B56&lt;&gt;"Income",B56&lt;&gt;"Expense"),NOT(ISNUMBER(G56)),G56&lt;0,AND(H56&lt;&gt;"",NOT(ISNUMBER(H56))),H56&lt;0,AND(I56&lt;&gt;"",NOT(ISNUMBER(I56)))),"Check entry",IF(OR(B56&lt;&gt;"Expense",COUNTIFS(Masterlists!$F$6:$F$105,D56)&lt;&gt;1,E56="",COUNTIFS(Masterlists!$P$6:$P$105,E56)&lt;&gt;1,AND(M56&lt;&gt;"",COUNTIFS(Masterlists!$K$6:$K$105,M56)&lt;&gt;1)),"Check entry",IF(COUNTIFS($B$6:$B$205,B56,$C$6:$C$205,C56)&gt;1,"Duplicate ref",IF(J56&lt;0,"Overpaid",IF(J56=0,"Paid",IF(AND(I56&lt;&gt;"",I56&lt;TODAY()),"Overdue",IF(H56&gt;0,"Part-paid","Unpaid")))))))))</x:f>
      </x:c>
      <x:c r="L56" s="10"/>
      <x:c r="M56" s="42"/>
    </x:row>
    <x:row r="57" ht="23" customHeight="1">
      <x:c r="A57" s="19"/>
      <x:c r="B57" s="10"/>
      <x:c r="C57" s="10"/>
      <x:c r="D57" s="10"/>
      <x:c r="E57" s="10"/>
      <x:c r="F57" s="10"/>
      <x:c r="G57" s="14"/>
      <x:c r="H57" s="14"/>
      <x:c r="I57" s="20"/>
      <x:c r="J57" s="16" t="str">
        <x:f>IF(ISBLANK(G57),"",IF(AND(ISNUMBER(G57),OR(H57="",ISNUMBER(H57))),ROUND(G57-H57,2),""))</x:f>
      </x:c>
      <x:c r="K57" s="17" t="str">
        <x:f>IF(COUNTA(A57:I57)=0,"",IF(OR(A57="",B57="",C57="",D57="",ISBLANK(G57)),"Check entry",IF(OR(NOT(ISNUMBER(A57)),AND(B57&lt;&gt;"Income",B57&lt;&gt;"Expense"),NOT(ISNUMBER(G57)),G57&lt;0,AND(H57&lt;&gt;"",NOT(ISNUMBER(H57))),H57&lt;0,AND(I57&lt;&gt;"",NOT(ISNUMBER(I57)))),"Check entry",IF(OR(B57&lt;&gt;"Expense",COUNTIFS(Masterlists!$F$6:$F$105,D57)&lt;&gt;1,E57="",COUNTIFS(Masterlists!$P$6:$P$105,E57)&lt;&gt;1,AND(M57&lt;&gt;"",COUNTIFS(Masterlists!$K$6:$K$105,M57)&lt;&gt;1)),"Check entry",IF(COUNTIFS($B$6:$B$205,B57,$C$6:$C$205,C57)&gt;1,"Duplicate ref",IF(J57&lt;0,"Overpaid",IF(J57=0,"Paid",IF(AND(I57&lt;&gt;"",I57&lt;TODAY()),"Overdue",IF(H57&gt;0,"Part-paid","Unpaid")))))))))</x:f>
      </x:c>
      <x:c r="L57" s="10"/>
      <x:c r="M57" s="42"/>
    </x:row>
    <x:row r="58" ht="23" customHeight="1">
      <x:c r="A58" s="19"/>
      <x:c r="B58" s="10"/>
      <x:c r="C58" s="10"/>
      <x:c r="D58" s="10"/>
      <x:c r="E58" s="10"/>
      <x:c r="F58" s="10"/>
      <x:c r="G58" s="14"/>
      <x:c r="H58" s="14"/>
      <x:c r="I58" s="20"/>
      <x:c r="J58" s="16" t="str">
        <x:f>IF(ISBLANK(G58),"",IF(AND(ISNUMBER(G58),OR(H58="",ISNUMBER(H58))),ROUND(G58-H58,2),""))</x:f>
      </x:c>
      <x:c r="K58" s="17" t="str">
        <x:f>IF(COUNTA(A58:I58)=0,"",IF(OR(A58="",B58="",C58="",D58="",ISBLANK(G58)),"Check entry",IF(OR(NOT(ISNUMBER(A58)),AND(B58&lt;&gt;"Income",B58&lt;&gt;"Expense"),NOT(ISNUMBER(G58)),G58&lt;0,AND(H58&lt;&gt;"",NOT(ISNUMBER(H58))),H58&lt;0,AND(I58&lt;&gt;"",NOT(ISNUMBER(I58)))),"Check entry",IF(OR(B58&lt;&gt;"Expense",COUNTIFS(Masterlists!$F$6:$F$105,D58)&lt;&gt;1,E58="",COUNTIFS(Masterlists!$P$6:$P$105,E58)&lt;&gt;1,AND(M58&lt;&gt;"",COUNTIFS(Masterlists!$K$6:$K$105,M58)&lt;&gt;1)),"Check entry",IF(COUNTIFS($B$6:$B$205,B58,$C$6:$C$205,C58)&gt;1,"Duplicate ref",IF(J58&lt;0,"Overpaid",IF(J58=0,"Paid",IF(AND(I58&lt;&gt;"",I58&lt;TODAY()),"Overdue",IF(H58&gt;0,"Part-paid","Unpaid")))))))))</x:f>
      </x:c>
      <x:c r="L58" s="10"/>
      <x:c r="M58" s="42"/>
    </x:row>
    <x:row r="59" ht="23" customHeight="1">
      <x:c r="A59" s="19"/>
      <x:c r="B59" s="10"/>
      <x:c r="C59" s="10"/>
      <x:c r="D59" s="10"/>
      <x:c r="E59" s="10"/>
      <x:c r="F59" s="10"/>
      <x:c r="G59" s="14"/>
      <x:c r="H59" s="14"/>
      <x:c r="I59" s="20"/>
      <x:c r="J59" s="16" t="str">
        <x:f>IF(ISBLANK(G59),"",IF(AND(ISNUMBER(G59),OR(H59="",ISNUMBER(H59))),ROUND(G59-H59,2),""))</x:f>
      </x:c>
      <x:c r="K59" s="17" t="str">
        <x:f>IF(COUNTA(A59:I59)=0,"",IF(OR(A59="",B59="",C59="",D59="",ISBLANK(G59)),"Check entry",IF(OR(NOT(ISNUMBER(A59)),AND(B59&lt;&gt;"Income",B59&lt;&gt;"Expense"),NOT(ISNUMBER(G59)),G59&lt;0,AND(H59&lt;&gt;"",NOT(ISNUMBER(H59))),H59&lt;0,AND(I59&lt;&gt;"",NOT(ISNUMBER(I59)))),"Check entry",IF(OR(B59&lt;&gt;"Expense",COUNTIFS(Masterlists!$F$6:$F$105,D59)&lt;&gt;1,E59="",COUNTIFS(Masterlists!$P$6:$P$105,E59)&lt;&gt;1,AND(M59&lt;&gt;"",COUNTIFS(Masterlists!$K$6:$K$105,M59)&lt;&gt;1)),"Check entry",IF(COUNTIFS($B$6:$B$205,B59,$C$6:$C$205,C59)&gt;1,"Duplicate ref",IF(J59&lt;0,"Overpaid",IF(J59=0,"Paid",IF(AND(I59&lt;&gt;"",I59&lt;TODAY()),"Overdue",IF(H59&gt;0,"Part-paid","Unpaid")))))))))</x:f>
      </x:c>
      <x:c r="L59" s="10"/>
      <x:c r="M59" s="42"/>
    </x:row>
    <x:row r="60" ht="23" customHeight="1">
      <x:c r="A60" s="19"/>
      <x:c r="B60" s="10"/>
      <x:c r="C60" s="10"/>
      <x:c r="D60" s="10"/>
      <x:c r="E60" s="10"/>
      <x:c r="F60" s="10"/>
      <x:c r="G60" s="14"/>
      <x:c r="H60" s="14"/>
      <x:c r="I60" s="20"/>
      <x:c r="J60" s="16" t="str">
        <x:f>IF(ISBLANK(G60),"",IF(AND(ISNUMBER(G60),OR(H60="",ISNUMBER(H60))),ROUND(G60-H60,2),""))</x:f>
      </x:c>
      <x:c r="K60" s="17" t="str">
        <x:f>IF(COUNTA(A60:I60)=0,"",IF(OR(A60="",B60="",C60="",D60="",ISBLANK(G60)),"Check entry",IF(OR(NOT(ISNUMBER(A60)),AND(B60&lt;&gt;"Income",B60&lt;&gt;"Expense"),NOT(ISNUMBER(G60)),G60&lt;0,AND(H60&lt;&gt;"",NOT(ISNUMBER(H60))),H60&lt;0,AND(I60&lt;&gt;"",NOT(ISNUMBER(I60)))),"Check entry",IF(OR(B60&lt;&gt;"Expense",COUNTIFS(Masterlists!$F$6:$F$105,D60)&lt;&gt;1,E60="",COUNTIFS(Masterlists!$P$6:$P$105,E60)&lt;&gt;1,AND(M60&lt;&gt;"",COUNTIFS(Masterlists!$K$6:$K$105,M60)&lt;&gt;1)),"Check entry",IF(COUNTIFS($B$6:$B$205,B60,$C$6:$C$205,C60)&gt;1,"Duplicate ref",IF(J60&lt;0,"Overpaid",IF(J60=0,"Paid",IF(AND(I60&lt;&gt;"",I60&lt;TODAY()),"Overdue",IF(H60&gt;0,"Part-paid","Unpaid")))))))))</x:f>
      </x:c>
      <x:c r="L60" s="10"/>
      <x:c r="M60" s="42"/>
    </x:row>
    <x:row r="61" ht="23" customHeight="1">
      <x:c r="A61" s="19"/>
      <x:c r="B61" s="10"/>
      <x:c r="C61" s="10"/>
      <x:c r="D61" s="10"/>
      <x:c r="E61" s="10"/>
      <x:c r="F61" s="10"/>
      <x:c r="G61" s="14"/>
      <x:c r="H61" s="14"/>
      <x:c r="I61" s="20"/>
      <x:c r="J61" s="16" t="str">
        <x:f>IF(ISBLANK(G61),"",IF(AND(ISNUMBER(G61),OR(H61="",ISNUMBER(H61))),ROUND(G61-H61,2),""))</x:f>
      </x:c>
      <x:c r="K61" s="17" t="str">
        <x:f>IF(COUNTA(A61:I61)=0,"",IF(OR(A61="",B61="",C61="",D61="",ISBLANK(G61)),"Check entry",IF(OR(NOT(ISNUMBER(A61)),AND(B61&lt;&gt;"Income",B61&lt;&gt;"Expense"),NOT(ISNUMBER(G61)),G61&lt;0,AND(H61&lt;&gt;"",NOT(ISNUMBER(H61))),H61&lt;0,AND(I61&lt;&gt;"",NOT(ISNUMBER(I61)))),"Check entry",IF(OR(B61&lt;&gt;"Expense",COUNTIFS(Masterlists!$F$6:$F$105,D61)&lt;&gt;1,E61="",COUNTIFS(Masterlists!$P$6:$P$105,E61)&lt;&gt;1,AND(M61&lt;&gt;"",COUNTIFS(Masterlists!$K$6:$K$105,M61)&lt;&gt;1)),"Check entry",IF(COUNTIFS($B$6:$B$205,B61,$C$6:$C$205,C61)&gt;1,"Duplicate ref",IF(J61&lt;0,"Overpaid",IF(J61=0,"Paid",IF(AND(I61&lt;&gt;"",I61&lt;TODAY()),"Overdue",IF(H61&gt;0,"Part-paid","Unpaid")))))))))</x:f>
      </x:c>
      <x:c r="L61" s="10"/>
      <x:c r="M61" s="42"/>
    </x:row>
    <x:row r="62" ht="23" customHeight="1">
      <x:c r="A62" s="19"/>
      <x:c r="B62" s="10"/>
      <x:c r="C62" s="10"/>
      <x:c r="D62" s="10"/>
      <x:c r="E62" s="10"/>
      <x:c r="F62" s="10"/>
      <x:c r="G62" s="14"/>
      <x:c r="H62" s="14"/>
      <x:c r="I62" s="20"/>
      <x:c r="J62" s="16" t="str">
        <x:f>IF(ISBLANK(G62),"",IF(AND(ISNUMBER(G62),OR(H62="",ISNUMBER(H62))),ROUND(G62-H62,2),""))</x:f>
      </x:c>
      <x:c r="K62" s="17" t="str">
        <x:f>IF(COUNTA(A62:I62)=0,"",IF(OR(A62="",B62="",C62="",D62="",ISBLANK(G62)),"Check entry",IF(OR(NOT(ISNUMBER(A62)),AND(B62&lt;&gt;"Income",B62&lt;&gt;"Expense"),NOT(ISNUMBER(G62)),G62&lt;0,AND(H62&lt;&gt;"",NOT(ISNUMBER(H62))),H62&lt;0,AND(I62&lt;&gt;"",NOT(ISNUMBER(I62)))),"Check entry",IF(OR(B62&lt;&gt;"Expense",COUNTIFS(Masterlists!$F$6:$F$105,D62)&lt;&gt;1,E62="",COUNTIFS(Masterlists!$P$6:$P$105,E62)&lt;&gt;1,AND(M62&lt;&gt;"",COUNTIFS(Masterlists!$K$6:$K$105,M62)&lt;&gt;1)),"Check entry",IF(COUNTIFS($B$6:$B$205,B62,$C$6:$C$205,C62)&gt;1,"Duplicate ref",IF(J62&lt;0,"Overpaid",IF(J62=0,"Paid",IF(AND(I62&lt;&gt;"",I62&lt;TODAY()),"Overdue",IF(H62&gt;0,"Part-paid","Unpaid")))))))))</x:f>
      </x:c>
      <x:c r="L62" s="10"/>
      <x:c r="M62" s="42"/>
    </x:row>
    <x:row r="63" ht="23" customHeight="1">
      <x:c r="A63" s="19"/>
      <x:c r="B63" s="10"/>
      <x:c r="C63" s="10"/>
      <x:c r="D63" s="10"/>
      <x:c r="E63" s="10"/>
      <x:c r="F63" s="10"/>
      <x:c r="G63" s="14"/>
      <x:c r="H63" s="14"/>
      <x:c r="I63" s="20"/>
      <x:c r="J63" s="16" t="str">
        <x:f>IF(ISBLANK(G63),"",IF(AND(ISNUMBER(G63),OR(H63="",ISNUMBER(H63))),ROUND(G63-H63,2),""))</x:f>
      </x:c>
      <x:c r="K63" s="17" t="str">
        <x:f>IF(COUNTA(A63:I63)=0,"",IF(OR(A63="",B63="",C63="",D63="",ISBLANK(G63)),"Check entry",IF(OR(NOT(ISNUMBER(A63)),AND(B63&lt;&gt;"Income",B63&lt;&gt;"Expense"),NOT(ISNUMBER(G63)),G63&lt;0,AND(H63&lt;&gt;"",NOT(ISNUMBER(H63))),H63&lt;0,AND(I63&lt;&gt;"",NOT(ISNUMBER(I63)))),"Check entry",IF(OR(B63&lt;&gt;"Expense",COUNTIFS(Masterlists!$F$6:$F$105,D63)&lt;&gt;1,E63="",COUNTIFS(Masterlists!$P$6:$P$105,E63)&lt;&gt;1,AND(M63&lt;&gt;"",COUNTIFS(Masterlists!$K$6:$K$105,M63)&lt;&gt;1)),"Check entry",IF(COUNTIFS($B$6:$B$205,B63,$C$6:$C$205,C63)&gt;1,"Duplicate ref",IF(J63&lt;0,"Overpaid",IF(J63=0,"Paid",IF(AND(I63&lt;&gt;"",I63&lt;TODAY()),"Overdue",IF(H63&gt;0,"Part-paid","Unpaid")))))))))</x:f>
      </x:c>
      <x:c r="L63" s="10"/>
      <x:c r="M63" s="42"/>
    </x:row>
    <x:row r="64" ht="23" customHeight="1">
      <x:c r="A64" s="19"/>
      <x:c r="B64" s="10"/>
      <x:c r="C64" s="10"/>
      <x:c r="D64" s="10"/>
      <x:c r="E64" s="10"/>
      <x:c r="F64" s="10"/>
      <x:c r="G64" s="14"/>
      <x:c r="H64" s="14"/>
      <x:c r="I64" s="20"/>
      <x:c r="J64" s="16" t="str">
        <x:f>IF(ISBLANK(G64),"",IF(AND(ISNUMBER(G64),OR(H64="",ISNUMBER(H64))),ROUND(G64-H64,2),""))</x:f>
      </x:c>
      <x:c r="K64" s="17" t="str">
        <x:f>IF(COUNTA(A64:I64)=0,"",IF(OR(A64="",B64="",C64="",D64="",ISBLANK(G64)),"Check entry",IF(OR(NOT(ISNUMBER(A64)),AND(B64&lt;&gt;"Income",B64&lt;&gt;"Expense"),NOT(ISNUMBER(G64)),G64&lt;0,AND(H64&lt;&gt;"",NOT(ISNUMBER(H64))),H64&lt;0,AND(I64&lt;&gt;"",NOT(ISNUMBER(I64)))),"Check entry",IF(OR(B64&lt;&gt;"Expense",COUNTIFS(Masterlists!$F$6:$F$105,D64)&lt;&gt;1,E64="",COUNTIFS(Masterlists!$P$6:$P$105,E64)&lt;&gt;1,AND(M64&lt;&gt;"",COUNTIFS(Masterlists!$K$6:$K$105,M64)&lt;&gt;1)),"Check entry",IF(COUNTIFS($B$6:$B$205,B64,$C$6:$C$205,C64)&gt;1,"Duplicate ref",IF(J64&lt;0,"Overpaid",IF(J64=0,"Paid",IF(AND(I64&lt;&gt;"",I64&lt;TODAY()),"Overdue",IF(H64&gt;0,"Part-paid","Unpaid")))))))))</x:f>
      </x:c>
      <x:c r="L64" s="10"/>
      <x:c r="M64" s="42"/>
    </x:row>
    <x:row r="65" ht="23" customHeight="1">
      <x:c r="A65" s="19"/>
      <x:c r="B65" s="10"/>
      <x:c r="C65" s="10"/>
      <x:c r="D65" s="10"/>
      <x:c r="E65" s="10"/>
      <x:c r="F65" s="10"/>
      <x:c r="G65" s="14"/>
      <x:c r="H65" s="14"/>
      <x:c r="I65" s="20"/>
      <x:c r="J65" s="16" t="str">
        <x:f>IF(ISBLANK(G65),"",IF(AND(ISNUMBER(G65),OR(H65="",ISNUMBER(H65))),ROUND(G65-H65,2),""))</x:f>
      </x:c>
      <x:c r="K65" s="17" t="str">
        <x:f>IF(COUNTA(A65:I65)=0,"",IF(OR(A65="",B65="",C65="",D65="",ISBLANK(G65)),"Check entry",IF(OR(NOT(ISNUMBER(A65)),AND(B65&lt;&gt;"Income",B65&lt;&gt;"Expense"),NOT(ISNUMBER(G65)),G65&lt;0,AND(H65&lt;&gt;"",NOT(ISNUMBER(H65))),H65&lt;0,AND(I65&lt;&gt;"",NOT(ISNUMBER(I65)))),"Check entry",IF(OR(B65&lt;&gt;"Expense",COUNTIFS(Masterlists!$F$6:$F$105,D65)&lt;&gt;1,E65="",COUNTIFS(Masterlists!$P$6:$P$105,E65)&lt;&gt;1,AND(M65&lt;&gt;"",COUNTIFS(Masterlists!$K$6:$K$105,M65)&lt;&gt;1)),"Check entry",IF(COUNTIFS($B$6:$B$205,B65,$C$6:$C$205,C65)&gt;1,"Duplicate ref",IF(J65&lt;0,"Overpaid",IF(J65=0,"Paid",IF(AND(I65&lt;&gt;"",I65&lt;TODAY()),"Overdue",IF(H65&gt;0,"Part-paid","Unpaid")))))))))</x:f>
      </x:c>
      <x:c r="L65" s="10"/>
      <x:c r="M65" s="42"/>
    </x:row>
    <x:row r="66" ht="23" customHeight="1">
      <x:c r="A66" s="19"/>
      <x:c r="B66" s="10"/>
      <x:c r="C66" s="10"/>
      <x:c r="D66" s="10"/>
      <x:c r="E66" s="10"/>
      <x:c r="F66" s="10"/>
      <x:c r="G66" s="14"/>
      <x:c r="H66" s="14"/>
      <x:c r="I66" s="20"/>
      <x:c r="J66" s="16" t="str">
        <x:f>IF(ISBLANK(G66),"",IF(AND(ISNUMBER(G66),OR(H66="",ISNUMBER(H66))),ROUND(G66-H66,2),""))</x:f>
      </x:c>
      <x:c r="K66" s="17" t="str">
        <x:f>IF(COUNTA(A66:I66)=0,"",IF(OR(A66="",B66="",C66="",D66="",ISBLANK(G66)),"Check entry",IF(OR(NOT(ISNUMBER(A66)),AND(B66&lt;&gt;"Income",B66&lt;&gt;"Expense"),NOT(ISNUMBER(G66)),G66&lt;0,AND(H66&lt;&gt;"",NOT(ISNUMBER(H66))),H66&lt;0,AND(I66&lt;&gt;"",NOT(ISNUMBER(I66)))),"Check entry",IF(OR(B66&lt;&gt;"Expense",COUNTIFS(Masterlists!$F$6:$F$105,D66)&lt;&gt;1,E66="",COUNTIFS(Masterlists!$P$6:$P$105,E66)&lt;&gt;1,AND(M66&lt;&gt;"",COUNTIFS(Masterlists!$K$6:$K$105,M66)&lt;&gt;1)),"Check entry",IF(COUNTIFS($B$6:$B$205,B66,$C$6:$C$205,C66)&gt;1,"Duplicate ref",IF(J66&lt;0,"Overpaid",IF(J66=0,"Paid",IF(AND(I66&lt;&gt;"",I66&lt;TODAY()),"Overdue",IF(H66&gt;0,"Part-paid","Unpaid")))))))))</x:f>
      </x:c>
      <x:c r="L66" s="10"/>
      <x:c r="M66" s="42"/>
    </x:row>
    <x:row r="67" ht="23" customHeight="1">
      <x:c r="A67" s="19"/>
      <x:c r="B67" s="10"/>
      <x:c r="C67" s="10"/>
      <x:c r="D67" s="10"/>
      <x:c r="E67" s="10"/>
      <x:c r="F67" s="10"/>
      <x:c r="G67" s="14"/>
      <x:c r="H67" s="14"/>
      <x:c r="I67" s="20"/>
      <x:c r="J67" s="16" t="str">
        <x:f>IF(ISBLANK(G67),"",IF(AND(ISNUMBER(G67),OR(H67="",ISNUMBER(H67))),ROUND(G67-H67,2),""))</x:f>
      </x:c>
      <x:c r="K67" s="17" t="str">
        <x:f>IF(COUNTA(A67:I67)=0,"",IF(OR(A67="",B67="",C67="",D67="",ISBLANK(G67)),"Check entry",IF(OR(NOT(ISNUMBER(A67)),AND(B67&lt;&gt;"Income",B67&lt;&gt;"Expense"),NOT(ISNUMBER(G67)),G67&lt;0,AND(H67&lt;&gt;"",NOT(ISNUMBER(H67))),H67&lt;0,AND(I67&lt;&gt;"",NOT(ISNUMBER(I67)))),"Check entry",IF(OR(B67&lt;&gt;"Expense",COUNTIFS(Masterlists!$F$6:$F$105,D67)&lt;&gt;1,E67="",COUNTIFS(Masterlists!$P$6:$P$105,E67)&lt;&gt;1,AND(M67&lt;&gt;"",COUNTIFS(Masterlists!$K$6:$K$105,M67)&lt;&gt;1)),"Check entry",IF(COUNTIFS($B$6:$B$205,B67,$C$6:$C$205,C67)&gt;1,"Duplicate ref",IF(J67&lt;0,"Overpaid",IF(J67=0,"Paid",IF(AND(I67&lt;&gt;"",I67&lt;TODAY()),"Overdue",IF(H67&gt;0,"Part-paid","Unpaid")))))))))</x:f>
      </x:c>
      <x:c r="L67" s="10"/>
      <x:c r="M67" s="42"/>
    </x:row>
    <x:row r="68" ht="23" customHeight="1">
      <x:c r="A68" s="19"/>
      <x:c r="B68" s="10"/>
      <x:c r="C68" s="10"/>
      <x:c r="D68" s="10"/>
      <x:c r="E68" s="10"/>
      <x:c r="F68" s="10"/>
      <x:c r="G68" s="14"/>
      <x:c r="H68" s="14"/>
      <x:c r="I68" s="20"/>
      <x:c r="J68" s="16" t="str">
        <x:f>IF(ISBLANK(G68),"",IF(AND(ISNUMBER(G68),OR(H68="",ISNUMBER(H68))),ROUND(G68-H68,2),""))</x:f>
      </x:c>
      <x:c r="K68" s="17" t="str">
        <x:f>IF(COUNTA(A68:I68)=0,"",IF(OR(A68="",B68="",C68="",D68="",ISBLANK(G68)),"Check entry",IF(OR(NOT(ISNUMBER(A68)),AND(B68&lt;&gt;"Income",B68&lt;&gt;"Expense"),NOT(ISNUMBER(G68)),G68&lt;0,AND(H68&lt;&gt;"",NOT(ISNUMBER(H68))),H68&lt;0,AND(I68&lt;&gt;"",NOT(ISNUMBER(I68)))),"Check entry",IF(OR(B68&lt;&gt;"Expense",COUNTIFS(Masterlists!$F$6:$F$105,D68)&lt;&gt;1,E68="",COUNTIFS(Masterlists!$P$6:$P$105,E68)&lt;&gt;1,AND(M68&lt;&gt;"",COUNTIFS(Masterlists!$K$6:$K$105,M68)&lt;&gt;1)),"Check entry",IF(COUNTIFS($B$6:$B$205,B68,$C$6:$C$205,C68)&gt;1,"Duplicate ref",IF(J68&lt;0,"Overpaid",IF(J68=0,"Paid",IF(AND(I68&lt;&gt;"",I68&lt;TODAY()),"Overdue",IF(H68&gt;0,"Part-paid","Unpaid")))))))))</x:f>
      </x:c>
      <x:c r="L68" s="10"/>
      <x:c r="M68" s="42"/>
    </x:row>
    <x:row r="69" ht="23" customHeight="1">
      <x:c r="A69" s="19"/>
      <x:c r="B69" s="10"/>
      <x:c r="C69" s="10"/>
      <x:c r="D69" s="10"/>
      <x:c r="E69" s="10"/>
      <x:c r="F69" s="10"/>
      <x:c r="G69" s="14"/>
      <x:c r="H69" s="14"/>
      <x:c r="I69" s="20"/>
      <x:c r="J69" s="16" t="str">
        <x:f>IF(ISBLANK(G69),"",IF(AND(ISNUMBER(G69),OR(H69="",ISNUMBER(H69))),ROUND(G69-H69,2),""))</x:f>
      </x:c>
      <x:c r="K69" s="17" t="str">
        <x:f>IF(COUNTA(A69:I69)=0,"",IF(OR(A69="",B69="",C69="",D69="",ISBLANK(G69)),"Check entry",IF(OR(NOT(ISNUMBER(A69)),AND(B69&lt;&gt;"Income",B69&lt;&gt;"Expense"),NOT(ISNUMBER(G69)),G69&lt;0,AND(H69&lt;&gt;"",NOT(ISNUMBER(H69))),H69&lt;0,AND(I69&lt;&gt;"",NOT(ISNUMBER(I69)))),"Check entry",IF(OR(B69&lt;&gt;"Expense",COUNTIFS(Masterlists!$F$6:$F$105,D69)&lt;&gt;1,E69="",COUNTIFS(Masterlists!$P$6:$P$105,E69)&lt;&gt;1,AND(M69&lt;&gt;"",COUNTIFS(Masterlists!$K$6:$K$105,M69)&lt;&gt;1)),"Check entry",IF(COUNTIFS($B$6:$B$205,B69,$C$6:$C$205,C69)&gt;1,"Duplicate ref",IF(J69&lt;0,"Overpaid",IF(J69=0,"Paid",IF(AND(I69&lt;&gt;"",I69&lt;TODAY()),"Overdue",IF(H69&gt;0,"Part-paid","Unpaid")))))))))</x:f>
      </x:c>
      <x:c r="L69" s="10"/>
      <x:c r="M69" s="42"/>
    </x:row>
    <x:row r="70" ht="23" customHeight="1">
      <x:c r="A70" s="19"/>
      <x:c r="B70" s="10"/>
      <x:c r="C70" s="10"/>
      <x:c r="D70" s="10"/>
      <x:c r="E70" s="10"/>
      <x:c r="F70" s="10"/>
      <x:c r="G70" s="14"/>
      <x:c r="H70" s="14"/>
      <x:c r="I70" s="20"/>
      <x:c r="J70" s="16" t="str">
        <x:f>IF(ISBLANK(G70),"",IF(AND(ISNUMBER(G70),OR(H70="",ISNUMBER(H70))),ROUND(G70-H70,2),""))</x:f>
      </x:c>
      <x:c r="K70" s="17" t="str">
        <x:f>IF(COUNTA(A70:I70)=0,"",IF(OR(A70="",B70="",C70="",D70="",ISBLANK(G70)),"Check entry",IF(OR(NOT(ISNUMBER(A70)),AND(B70&lt;&gt;"Income",B70&lt;&gt;"Expense"),NOT(ISNUMBER(G70)),G70&lt;0,AND(H70&lt;&gt;"",NOT(ISNUMBER(H70))),H70&lt;0,AND(I70&lt;&gt;"",NOT(ISNUMBER(I70)))),"Check entry",IF(OR(B70&lt;&gt;"Expense",COUNTIFS(Masterlists!$F$6:$F$105,D70)&lt;&gt;1,E70="",COUNTIFS(Masterlists!$P$6:$P$105,E70)&lt;&gt;1,AND(M70&lt;&gt;"",COUNTIFS(Masterlists!$K$6:$K$105,M70)&lt;&gt;1)),"Check entry",IF(COUNTIFS($B$6:$B$205,B70,$C$6:$C$205,C70)&gt;1,"Duplicate ref",IF(J70&lt;0,"Overpaid",IF(J70=0,"Paid",IF(AND(I70&lt;&gt;"",I70&lt;TODAY()),"Overdue",IF(H70&gt;0,"Part-paid","Unpaid")))))))))</x:f>
      </x:c>
      <x:c r="L70" s="10"/>
      <x:c r="M70" s="42"/>
    </x:row>
    <x:row r="71" ht="23" customHeight="1">
      <x:c r="A71" s="19"/>
      <x:c r="B71" s="10"/>
      <x:c r="C71" s="10"/>
      <x:c r="D71" s="10"/>
      <x:c r="E71" s="10"/>
      <x:c r="F71" s="10"/>
      <x:c r="G71" s="14"/>
      <x:c r="H71" s="14"/>
      <x:c r="I71" s="20"/>
      <x:c r="J71" s="16" t="str">
        <x:f>IF(ISBLANK(G71),"",IF(AND(ISNUMBER(G71),OR(H71="",ISNUMBER(H71))),ROUND(G71-H71,2),""))</x:f>
      </x:c>
      <x:c r="K71" s="17" t="str">
        <x:f>IF(COUNTA(A71:I71)=0,"",IF(OR(A71="",B71="",C71="",D71="",ISBLANK(G71)),"Check entry",IF(OR(NOT(ISNUMBER(A71)),AND(B71&lt;&gt;"Income",B71&lt;&gt;"Expense"),NOT(ISNUMBER(G71)),G71&lt;0,AND(H71&lt;&gt;"",NOT(ISNUMBER(H71))),H71&lt;0,AND(I71&lt;&gt;"",NOT(ISNUMBER(I71)))),"Check entry",IF(OR(B71&lt;&gt;"Expense",COUNTIFS(Masterlists!$F$6:$F$105,D71)&lt;&gt;1,E71="",COUNTIFS(Masterlists!$P$6:$P$105,E71)&lt;&gt;1,AND(M71&lt;&gt;"",COUNTIFS(Masterlists!$K$6:$K$105,M71)&lt;&gt;1)),"Check entry",IF(COUNTIFS($B$6:$B$205,B71,$C$6:$C$205,C71)&gt;1,"Duplicate ref",IF(J71&lt;0,"Overpaid",IF(J71=0,"Paid",IF(AND(I71&lt;&gt;"",I71&lt;TODAY()),"Overdue",IF(H71&gt;0,"Part-paid","Unpaid")))))))))</x:f>
      </x:c>
      <x:c r="L71" s="10"/>
      <x:c r="M71" s="42"/>
    </x:row>
    <x:row r="72" ht="23" customHeight="1">
      <x:c r="A72" s="19"/>
      <x:c r="B72" s="10"/>
      <x:c r="C72" s="10"/>
      <x:c r="D72" s="10"/>
      <x:c r="E72" s="10"/>
      <x:c r="F72" s="10"/>
      <x:c r="G72" s="14"/>
      <x:c r="H72" s="14"/>
      <x:c r="I72" s="20"/>
      <x:c r="J72" s="16" t="str">
        <x:f>IF(ISBLANK(G72),"",IF(AND(ISNUMBER(G72),OR(H72="",ISNUMBER(H72))),ROUND(G72-H72,2),""))</x:f>
      </x:c>
      <x:c r="K72" s="17" t="str">
        <x:f>IF(COUNTA(A72:I72)=0,"",IF(OR(A72="",B72="",C72="",D72="",ISBLANK(G72)),"Check entry",IF(OR(NOT(ISNUMBER(A72)),AND(B72&lt;&gt;"Income",B72&lt;&gt;"Expense"),NOT(ISNUMBER(G72)),G72&lt;0,AND(H72&lt;&gt;"",NOT(ISNUMBER(H72))),H72&lt;0,AND(I72&lt;&gt;"",NOT(ISNUMBER(I72)))),"Check entry",IF(OR(B72&lt;&gt;"Expense",COUNTIFS(Masterlists!$F$6:$F$105,D72)&lt;&gt;1,E72="",COUNTIFS(Masterlists!$P$6:$P$105,E72)&lt;&gt;1,AND(M72&lt;&gt;"",COUNTIFS(Masterlists!$K$6:$K$105,M72)&lt;&gt;1)),"Check entry",IF(COUNTIFS($B$6:$B$205,B72,$C$6:$C$205,C72)&gt;1,"Duplicate ref",IF(J72&lt;0,"Overpaid",IF(J72=0,"Paid",IF(AND(I72&lt;&gt;"",I72&lt;TODAY()),"Overdue",IF(H72&gt;0,"Part-paid","Unpaid")))))))))</x:f>
      </x:c>
      <x:c r="L72" s="10"/>
      <x:c r="M72" s="42"/>
    </x:row>
    <x:row r="73" ht="23" customHeight="1">
      <x:c r="A73" s="19"/>
      <x:c r="B73" s="10"/>
      <x:c r="C73" s="10"/>
      <x:c r="D73" s="10"/>
      <x:c r="E73" s="10"/>
      <x:c r="F73" s="10"/>
      <x:c r="G73" s="14"/>
      <x:c r="H73" s="14"/>
      <x:c r="I73" s="20"/>
      <x:c r="J73" s="16" t="str">
        <x:f>IF(ISBLANK(G73),"",IF(AND(ISNUMBER(G73),OR(H73="",ISNUMBER(H73))),ROUND(G73-H73,2),""))</x:f>
      </x:c>
      <x:c r="K73" s="17" t="str">
        <x:f>IF(COUNTA(A73:I73)=0,"",IF(OR(A73="",B73="",C73="",D73="",ISBLANK(G73)),"Check entry",IF(OR(NOT(ISNUMBER(A73)),AND(B73&lt;&gt;"Income",B73&lt;&gt;"Expense"),NOT(ISNUMBER(G73)),G73&lt;0,AND(H73&lt;&gt;"",NOT(ISNUMBER(H73))),H73&lt;0,AND(I73&lt;&gt;"",NOT(ISNUMBER(I73)))),"Check entry",IF(OR(B73&lt;&gt;"Expense",COUNTIFS(Masterlists!$F$6:$F$105,D73)&lt;&gt;1,E73="",COUNTIFS(Masterlists!$P$6:$P$105,E73)&lt;&gt;1,AND(M73&lt;&gt;"",COUNTIFS(Masterlists!$K$6:$K$105,M73)&lt;&gt;1)),"Check entry",IF(COUNTIFS($B$6:$B$205,B73,$C$6:$C$205,C73)&gt;1,"Duplicate ref",IF(J73&lt;0,"Overpaid",IF(J73=0,"Paid",IF(AND(I73&lt;&gt;"",I73&lt;TODAY()),"Overdue",IF(H73&gt;0,"Part-paid","Unpaid")))))))))</x:f>
      </x:c>
      <x:c r="L73" s="10"/>
      <x:c r="M73" s="42"/>
    </x:row>
    <x:row r="74" ht="23" customHeight="1">
      <x:c r="A74" s="19"/>
      <x:c r="B74" s="10"/>
      <x:c r="C74" s="10"/>
      <x:c r="D74" s="10"/>
      <x:c r="E74" s="10"/>
      <x:c r="F74" s="10"/>
      <x:c r="G74" s="14"/>
      <x:c r="H74" s="14"/>
      <x:c r="I74" s="20"/>
      <x:c r="J74" s="16" t="str">
        <x:f>IF(ISBLANK(G74),"",IF(AND(ISNUMBER(G74),OR(H74="",ISNUMBER(H74))),ROUND(G74-H74,2),""))</x:f>
      </x:c>
      <x:c r="K74" s="17" t="str">
        <x:f>IF(COUNTA(A74:I74)=0,"",IF(OR(A74="",B74="",C74="",D74="",ISBLANK(G74)),"Check entry",IF(OR(NOT(ISNUMBER(A74)),AND(B74&lt;&gt;"Income",B74&lt;&gt;"Expense"),NOT(ISNUMBER(G74)),G74&lt;0,AND(H74&lt;&gt;"",NOT(ISNUMBER(H74))),H74&lt;0,AND(I74&lt;&gt;"",NOT(ISNUMBER(I74)))),"Check entry",IF(OR(B74&lt;&gt;"Expense",COUNTIFS(Masterlists!$F$6:$F$105,D74)&lt;&gt;1,E74="",COUNTIFS(Masterlists!$P$6:$P$105,E74)&lt;&gt;1,AND(M74&lt;&gt;"",COUNTIFS(Masterlists!$K$6:$K$105,M74)&lt;&gt;1)),"Check entry",IF(COUNTIFS($B$6:$B$205,B74,$C$6:$C$205,C74)&gt;1,"Duplicate ref",IF(J74&lt;0,"Overpaid",IF(J74=0,"Paid",IF(AND(I74&lt;&gt;"",I74&lt;TODAY()),"Overdue",IF(H74&gt;0,"Part-paid","Unpaid")))))))))</x:f>
      </x:c>
      <x:c r="L74" s="10"/>
      <x:c r="M74" s="42"/>
    </x:row>
    <x:row r="75" ht="23" customHeight="1">
      <x:c r="A75" s="19"/>
      <x:c r="B75" s="10"/>
      <x:c r="C75" s="10"/>
      <x:c r="D75" s="10"/>
      <x:c r="E75" s="10"/>
      <x:c r="F75" s="10"/>
      <x:c r="G75" s="14"/>
      <x:c r="H75" s="14"/>
      <x:c r="I75" s="20"/>
      <x:c r="J75" s="16" t="str">
        <x:f>IF(ISBLANK(G75),"",IF(AND(ISNUMBER(G75),OR(H75="",ISNUMBER(H75))),ROUND(G75-H75,2),""))</x:f>
      </x:c>
      <x:c r="K75" s="17" t="str">
        <x:f>IF(COUNTA(A75:I75)=0,"",IF(OR(A75="",B75="",C75="",D75="",ISBLANK(G75)),"Check entry",IF(OR(NOT(ISNUMBER(A75)),AND(B75&lt;&gt;"Income",B75&lt;&gt;"Expense"),NOT(ISNUMBER(G75)),G75&lt;0,AND(H75&lt;&gt;"",NOT(ISNUMBER(H75))),H75&lt;0,AND(I75&lt;&gt;"",NOT(ISNUMBER(I75)))),"Check entry",IF(OR(B75&lt;&gt;"Expense",COUNTIFS(Masterlists!$F$6:$F$105,D75)&lt;&gt;1,E75="",COUNTIFS(Masterlists!$P$6:$P$105,E75)&lt;&gt;1,AND(M75&lt;&gt;"",COUNTIFS(Masterlists!$K$6:$K$105,M75)&lt;&gt;1)),"Check entry",IF(COUNTIFS($B$6:$B$205,B75,$C$6:$C$205,C75)&gt;1,"Duplicate ref",IF(J75&lt;0,"Overpaid",IF(J75=0,"Paid",IF(AND(I75&lt;&gt;"",I75&lt;TODAY()),"Overdue",IF(H75&gt;0,"Part-paid","Unpaid")))))))))</x:f>
      </x:c>
      <x:c r="L75" s="10"/>
      <x:c r="M75" s="42"/>
    </x:row>
    <x:row r="76" ht="23" customHeight="1">
      <x:c r="A76" s="19"/>
      <x:c r="B76" s="10"/>
      <x:c r="C76" s="10"/>
      <x:c r="D76" s="10"/>
      <x:c r="E76" s="10"/>
      <x:c r="F76" s="10"/>
      <x:c r="G76" s="14"/>
      <x:c r="H76" s="14"/>
      <x:c r="I76" s="20"/>
      <x:c r="J76" s="16" t="str">
        <x:f>IF(ISBLANK(G76),"",IF(AND(ISNUMBER(G76),OR(H76="",ISNUMBER(H76))),ROUND(G76-H76,2),""))</x:f>
      </x:c>
      <x:c r="K76" s="17" t="str">
        <x:f>IF(COUNTA(A76:I76)=0,"",IF(OR(A76="",B76="",C76="",D76="",ISBLANK(G76)),"Check entry",IF(OR(NOT(ISNUMBER(A76)),AND(B76&lt;&gt;"Income",B76&lt;&gt;"Expense"),NOT(ISNUMBER(G76)),G76&lt;0,AND(H76&lt;&gt;"",NOT(ISNUMBER(H76))),H76&lt;0,AND(I76&lt;&gt;"",NOT(ISNUMBER(I76)))),"Check entry",IF(OR(B76&lt;&gt;"Expense",COUNTIFS(Masterlists!$F$6:$F$105,D76)&lt;&gt;1,E76="",COUNTIFS(Masterlists!$P$6:$P$105,E76)&lt;&gt;1,AND(M76&lt;&gt;"",COUNTIFS(Masterlists!$K$6:$K$105,M76)&lt;&gt;1)),"Check entry",IF(COUNTIFS($B$6:$B$205,B76,$C$6:$C$205,C76)&gt;1,"Duplicate ref",IF(J76&lt;0,"Overpaid",IF(J76=0,"Paid",IF(AND(I76&lt;&gt;"",I76&lt;TODAY()),"Overdue",IF(H76&gt;0,"Part-paid","Unpaid")))))))))</x:f>
      </x:c>
      <x:c r="L76" s="10"/>
      <x:c r="M76" s="42"/>
    </x:row>
    <x:row r="77" ht="23" customHeight="1">
      <x:c r="A77" s="19"/>
      <x:c r="B77" s="10"/>
      <x:c r="C77" s="10"/>
      <x:c r="D77" s="10"/>
      <x:c r="E77" s="10"/>
      <x:c r="F77" s="10"/>
      <x:c r="G77" s="14"/>
      <x:c r="H77" s="14"/>
      <x:c r="I77" s="20"/>
      <x:c r="J77" s="16" t="str">
        <x:f>IF(ISBLANK(G77),"",IF(AND(ISNUMBER(G77),OR(H77="",ISNUMBER(H77))),ROUND(G77-H77,2),""))</x:f>
      </x:c>
      <x:c r="K77" s="17" t="str">
        <x:f>IF(COUNTA(A77:I77)=0,"",IF(OR(A77="",B77="",C77="",D77="",ISBLANK(G77)),"Check entry",IF(OR(NOT(ISNUMBER(A77)),AND(B77&lt;&gt;"Income",B77&lt;&gt;"Expense"),NOT(ISNUMBER(G77)),G77&lt;0,AND(H77&lt;&gt;"",NOT(ISNUMBER(H77))),H77&lt;0,AND(I77&lt;&gt;"",NOT(ISNUMBER(I77)))),"Check entry",IF(OR(B77&lt;&gt;"Expense",COUNTIFS(Masterlists!$F$6:$F$105,D77)&lt;&gt;1,E77="",COUNTIFS(Masterlists!$P$6:$P$105,E77)&lt;&gt;1,AND(M77&lt;&gt;"",COUNTIFS(Masterlists!$K$6:$K$105,M77)&lt;&gt;1)),"Check entry",IF(COUNTIFS($B$6:$B$205,B77,$C$6:$C$205,C77)&gt;1,"Duplicate ref",IF(J77&lt;0,"Overpaid",IF(J77=0,"Paid",IF(AND(I77&lt;&gt;"",I77&lt;TODAY()),"Overdue",IF(H77&gt;0,"Part-paid","Unpaid")))))))))</x:f>
      </x:c>
      <x:c r="L77" s="10"/>
      <x:c r="M77" s="42"/>
    </x:row>
    <x:row r="78" ht="23" customHeight="1">
      <x:c r="A78" s="19"/>
      <x:c r="B78" s="10"/>
      <x:c r="C78" s="10"/>
      <x:c r="D78" s="10"/>
      <x:c r="E78" s="10"/>
      <x:c r="F78" s="10"/>
      <x:c r="G78" s="14"/>
      <x:c r="H78" s="14"/>
      <x:c r="I78" s="20"/>
      <x:c r="J78" s="16" t="str">
        <x:f>IF(ISBLANK(G78),"",IF(AND(ISNUMBER(G78),OR(H78="",ISNUMBER(H78))),ROUND(G78-H78,2),""))</x:f>
      </x:c>
      <x:c r="K78" s="17" t="str">
        <x:f>IF(COUNTA(A78:I78)=0,"",IF(OR(A78="",B78="",C78="",D78="",ISBLANK(G78)),"Check entry",IF(OR(NOT(ISNUMBER(A78)),AND(B78&lt;&gt;"Income",B78&lt;&gt;"Expense"),NOT(ISNUMBER(G78)),G78&lt;0,AND(H78&lt;&gt;"",NOT(ISNUMBER(H78))),H78&lt;0,AND(I78&lt;&gt;"",NOT(ISNUMBER(I78)))),"Check entry",IF(OR(B78&lt;&gt;"Expense",COUNTIFS(Masterlists!$F$6:$F$105,D78)&lt;&gt;1,E78="",COUNTIFS(Masterlists!$P$6:$P$105,E78)&lt;&gt;1,AND(M78&lt;&gt;"",COUNTIFS(Masterlists!$K$6:$K$105,M78)&lt;&gt;1)),"Check entry",IF(COUNTIFS($B$6:$B$205,B78,$C$6:$C$205,C78)&gt;1,"Duplicate ref",IF(J78&lt;0,"Overpaid",IF(J78=0,"Paid",IF(AND(I78&lt;&gt;"",I78&lt;TODAY()),"Overdue",IF(H78&gt;0,"Part-paid","Unpaid")))))))))</x:f>
      </x:c>
      <x:c r="L78" s="10"/>
      <x:c r="M78" s="42"/>
    </x:row>
    <x:row r="79" ht="23" customHeight="1">
      <x:c r="A79" s="19"/>
      <x:c r="B79" s="10"/>
      <x:c r="C79" s="10"/>
      <x:c r="D79" s="10"/>
      <x:c r="E79" s="10"/>
      <x:c r="F79" s="10"/>
      <x:c r="G79" s="14"/>
      <x:c r="H79" s="14"/>
      <x:c r="I79" s="20"/>
      <x:c r="J79" s="16" t="str">
        <x:f>IF(ISBLANK(G79),"",IF(AND(ISNUMBER(G79),OR(H79="",ISNUMBER(H79))),ROUND(G79-H79,2),""))</x:f>
      </x:c>
      <x:c r="K79" s="17" t="str">
        <x:f>IF(COUNTA(A79:I79)=0,"",IF(OR(A79="",B79="",C79="",D79="",ISBLANK(G79)),"Check entry",IF(OR(NOT(ISNUMBER(A79)),AND(B79&lt;&gt;"Income",B79&lt;&gt;"Expense"),NOT(ISNUMBER(G79)),G79&lt;0,AND(H79&lt;&gt;"",NOT(ISNUMBER(H79))),H79&lt;0,AND(I79&lt;&gt;"",NOT(ISNUMBER(I79)))),"Check entry",IF(OR(B79&lt;&gt;"Expense",COUNTIFS(Masterlists!$F$6:$F$105,D79)&lt;&gt;1,E79="",COUNTIFS(Masterlists!$P$6:$P$105,E79)&lt;&gt;1,AND(M79&lt;&gt;"",COUNTIFS(Masterlists!$K$6:$K$105,M79)&lt;&gt;1)),"Check entry",IF(COUNTIFS($B$6:$B$205,B79,$C$6:$C$205,C79)&gt;1,"Duplicate ref",IF(J79&lt;0,"Overpaid",IF(J79=0,"Paid",IF(AND(I79&lt;&gt;"",I79&lt;TODAY()),"Overdue",IF(H79&gt;0,"Part-paid","Unpaid")))))))))</x:f>
      </x:c>
      <x:c r="L79" s="10"/>
      <x:c r="M79" s="42"/>
    </x:row>
    <x:row r="80" ht="23" customHeight="1">
      <x:c r="A80" s="19"/>
      <x:c r="B80" s="10"/>
      <x:c r="C80" s="10"/>
      <x:c r="D80" s="10"/>
      <x:c r="E80" s="10"/>
      <x:c r="F80" s="10"/>
      <x:c r="G80" s="14"/>
      <x:c r="H80" s="14"/>
      <x:c r="I80" s="20"/>
      <x:c r="J80" s="16" t="str">
        <x:f>IF(ISBLANK(G80),"",IF(AND(ISNUMBER(G80),OR(H80="",ISNUMBER(H80))),ROUND(G80-H80,2),""))</x:f>
      </x:c>
      <x:c r="K80" s="17" t="str">
        <x:f>IF(COUNTA(A80:I80)=0,"",IF(OR(A80="",B80="",C80="",D80="",ISBLANK(G80)),"Check entry",IF(OR(NOT(ISNUMBER(A80)),AND(B80&lt;&gt;"Income",B80&lt;&gt;"Expense"),NOT(ISNUMBER(G80)),G80&lt;0,AND(H80&lt;&gt;"",NOT(ISNUMBER(H80))),H80&lt;0,AND(I80&lt;&gt;"",NOT(ISNUMBER(I80)))),"Check entry",IF(OR(B80&lt;&gt;"Expense",COUNTIFS(Masterlists!$F$6:$F$105,D80)&lt;&gt;1,E80="",COUNTIFS(Masterlists!$P$6:$P$105,E80)&lt;&gt;1,AND(M80&lt;&gt;"",COUNTIFS(Masterlists!$K$6:$K$105,M80)&lt;&gt;1)),"Check entry",IF(COUNTIFS($B$6:$B$205,B80,$C$6:$C$205,C80)&gt;1,"Duplicate ref",IF(J80&lt;0,"Overpaid",IF(J80=0,"Paid",IF(AND(I80&lt;&gt;"",I80&lt;TODAY()),"Overdue",IF(H80&gt;0,"Part-paid","Unpaid")))))))))</x:f>
      </x:c>
      <x:c r="L80" s="10"/>
      <x:c r="M80" s="42"/>
    </x:row>
    <x:row r="81" ht="23" customHeight="1">
      <x:c r="A81" s="19"/>
      <x:c r="B81" s="10"/>
      <x:c r="C81" s="10"/>
      <x:c r="D81" s="10"/>
      <x:c r="E81" s="10"/>
      <x:c r="F81" s="10"/>
      <x:c r="G81" s="14"/>
      <x:c r="H81" s="14"/>
      <x:c r="I81" s="20"/>
      <x:c r="J81" s="16" t="str">
        <x:f>IF(ISBLANK(G81),"",IF(AND(ISNUMBER(G81),OR(H81="",ISNUMBER(H81))),ROUND(G81-H81,2),""))</x:f>
      </x:c>
      <x:c r="K81" s="17" t="str">
        <x:f>IF(COUNTA(A81:I81)=0,"",IF(OR(A81="",B81="",C81="",D81="",ISBLANK(G81)),"Check entry",IF(OR(NOT(ISNUMBER(A81)),AND(B81&lt;&gt;"Income",B81&lt;&gt;"Expense"),NOT(ISNUMBER(G81)),G81&lt;0,AND(H81&lt;&gt;"",NOT(ISNUMBER(H81))),H81&lt;0,AND(I81&lt;&gt;"",NOT(ISNUMBER(I81)))),"Check entry",IF(OR(B81&lt;&gt;"Expense",COUNTIFS(Masterlists!$F$6:$F$105,D81)&lt;&gt;1,E81="",COUNTIFS(Masterlists!$P$6:$P$105,E81)&lt;&gt;1,AND(M81&lt;&gt;"",COUNTIFS(Masterlists!$K$6:$K$105,M81)&lt;&gt;1)),"Check entry",IF(COUNTIFS($B$6:$B$205,B81,$C$6:$C$205,C81)&gt;1,"Duplicate ref",IF(J81&lt;0,"Overpaid",IF(J81=0,"Paid",IF(AND(I81&lt;&gt;"",I81&lt;TODAY()),"Overdue",IF(H81&gt;0,"Part-paid","Unpaid")))))))))</x:f>
      </x:c>
      <x:c r="L81" s="10"/>
      <x:c r="M81" s="42"/>
    </x:row>
    <x:row r="82" ht="23" customHeight="1">
      <x:c r="A82" s="19"/>
      <x:c r="B82" s="10"/>
      <x:c r="C82" s="10"/>
      <x:c r="D82" s="10"/>
      <x:c r="E82" s="10"/>
      <x:c r="F82" s="10"/>
      <x:c r="G82" s="14"/>
      <x:c r="H82" s="14"/>
      <x:c r="I82" s="20"/>
      <x:c r="J82" s="16" t="str">
        <x:f>IF(ISBLANK(G82),"",IF(AND(ISNUMBER(G82),OR(H82="",ISNUMBER(H82))),ROUND(G82-H82,2),""))</x:f>
      </x:c>
      <x:c r="K82" s="17" t="str">
        <x:f>IF(COUNTA(A82:I82)=0,"",IF(OR(A82="",B82="",C82="",D82="",ISBLANK(G82)),"Check entry",IF(OR(NOT(ISNUMBER(A82)),AND(B82&lt;&gt;"Income",B82&lt;&gt;"Expense"),NOT(ISNUMBER(G82)),G82&lt;0,AND(H82&lt;&gt;"",NOT(ISNUMBER(H82))),H82&lt;0,AND(I82&lt;&gt;"",NOT(ISNUMBER(I82)))),"Check entry",IF(OR(B82&lt;&gt;"Expense",COUNTIFS(Masterlists!$F$6:$F$105,D82)&lt;&gt;1,E82="",COUNTIFS(Masterlists!$P$6:$P$105,E82)&lt;&gt;1,AND(M82&lt;&gt;"",COUNTIFS(Masterlists!$K$6:$K$105,M82)&lt;&gt;1)),"Check entry",IF(COUNTIFS($B$6:$B$205,B82,$C$6:$C$205,C82)&gt;1,"Duplicate ref",IF(J82&lt;0,"Overpaid",IF(J82=0,"Paid",IF(AND(I82&lt;&gt;"",I82&lt;TODAY()),"Overdue",IF(H82&gt;0,"Part-paid","Unpaid")))))))))</x:f>
      </x:c>
      <x:c r="L82" s="10"/>
      <x:c r="M82" s="42"/>
    </x:row>
    <x:row r="83" ht="23" customHeight="1">
      <x:c r="A83" s="19"/>
      <x:c r="B83" s="10"/>
      <x:c r="C83" s="10"/>
      <x:c r="D83" s="10"/>
      <x:c r="E83" s="10"/>
      <x:c r="F83" s="10"/>
      <x:c r="G83" s="14"/>
      <x:c r="H83" s="14"/>
      <x:c r="I83" s="20"/>
      <x:c r="J83" s="16" t="str">
        <x:f>IF(ISBLANK(G83),"",IF(AND(ISNUMBER(G83),OR(H83="",ISNUMBER(H83))),ROUND(G83-H83,2),""))</x:f>
      </x:c>
      <x:c r="K83" s="17" t="str">
        <x:f>IF(COUNTA(A83:I83)=0,"",IF(OR(A83="",B83="",C83="",D83="",ISBLANK(G83)),"Check entry",IF(OR(NOT(ISNUMBER(A83)),AND(B83&lt;&gt;"Income",B83&lt;&gt;"Expense"),NOT(ISNUMBER(G83)),G83&lt;0,AND(H83&lt;&gt;"",NOT(ISNUMBER(H83))),H83&lt;0,AND(I83&lt;&gt;"",NOT(ISNUMBER(I83)))),"Check entry",IF(OR(B83&lt;&gt;"Expense",COUNTIFS(Masterlists!$F$6:$F$105,D83)&lt;&gt;1,E83="",COUNTIFS(Masterlists!$P$6:$P$105,E83)&lt;&gt;1,AND(M83&lt;&gt;"",COUNTIFS(Masterlists!$K$6:$K$105,M83)&lt;&gt;1)),"Check entry",IF(COUNTIFS($B$6:$B$205,B83,$C$6:$C$205,C83)&gt;1,"Duplicate ref",IF(J83&lt;0,"Overpaid",IF(J83=0,"Paid",IF(AND(I83&lt;&gt;"",I83&lt;TODAY()),"Overdue",IF(H83&gt;0,"Part-paid","Unpaid")))))))))</x:f>
      </x:c>
      <x:c r="L83" s="10"/>
      <x:c r="M83" s="42"/>
    </x:row>
    <x:row r="84" ht="23" customHeight="1">
      <x:c r="A84" s="19"/>
      <x:c r="B84" s="10"/>
      <x:c r="C84" s="10"/>
      <x:c r="D84" s="10"/>
      <x:c r="E84" s="10"/>
      <x:c r="F84" s="10"/>
      <x:c r="G84" s="14"/>
      <x:c r="H84" s="14"/>
      <x:c r="I84" s="20"/>
      <x:c r="J84" s="16" t="str">
        <x:f>IF(ISBLANK(G84),"",IF(AND(ISNUMBER(G84),OR(H84="",ISNUMBER(H84))),ROUND(G84-H84,2),""))</x:f>
      </x:c>
      <x:c r="K84" s="17" t="str">
        <x:f>IF(COUNTA(A84:I84)=0,"",IF(OR(A84="",B84="",C84="",D84="",ISBLANK(G84)),"Check entry",IF(OR(NOT(ISNUMBER(A84)),AND(B84&lt;&gt;"Income",B84&lt;&gt;"Expense"),NOT(ISNUMBER(G84)),G84&lt;0,AND(H84&lt;&gt;"",NOT(ISNUMBER(H84))),H84&lt;0,AND(I84&lt;&gt;"",NOT(ISNUMBER(I84)))),"Check entry",IF(OR(B84&lt;&gt;"Expense",COUNTIFS(Masterlists!$F$6:$F$105,D84)&lt;&gt;1,E84="",COUNTIFS(Masterlists!$P$6:$P$105,E84)&lt;&gt;1,AND(M84&lt;&gt;"",COUNTIFS(Masterlists!$K$6:$K$105,M84)&lt;&gt;1)),"Check entry",IF(COUNTIFS($B$6:$B$205,B84,$C$6:$C$205,C84)&gt;1,"Duplicate ref",IF(J84&lt;0,"Overpaid",IF(J84=0,"Paid",IF(AND(I84&lt;&gt;"",I84&lt;TODAY()),"Overdue",IF(H84&gt;0,"Part-paid","Unpaid")))))))))</x:f>
      </x:c>
      <x:c r="L84" s="10"/>
      <x:c r="M84" s="42"/>
    </x:row>
    <x:row r="85" ht="23" customHeight="1">
      <x:c r="A85" s="19"/>
      <x:c r="B85" s="10"/>
      <x:c r="C85" s="10"/>
      <x:c r="D85" s="10"/>
      <x:c r="E85" s="10"/>
      <x:c r="F85" s="10"/>
      <x:c r="G85" s="14"/>
      <x:c r="H85" s="14"/>
      <x:c r="I85" s="20"/>
      <x:c r="J85" s="16" t="str">
        <x:f>IF(ISBLANK(G85),"",IF(AND(ISNUMBER(G85),OR(H85="",ISNUMBER(H85))),ROUND(G85-H85,2),""))</x:f>
      </x:c>
      <x:c r="K85" s="17" t="str">
        <x:f>IF(COUNTA(A85:I85)=0,"",IF(OR(A85="",B85="",C85="",D85="",ISBLANK(G85)),"Check entry",IF(OR(NOT(ISNUMBER(A85)),AND(B85&lt;&gt;"Income",B85&lt;&gt;"Expense"),NOT(ISNUMBER(G85)),G85&lt;0,AND(H85&lt;&gt;"",NOT(ISNUMBER(H85))),H85&lt;0,AND(I85&lt;&gt;"",NOT(ISNUMBER(I85)))),"Check entry",IF(OR(B85&lt;&gt;"Expense",COUNTIFS(Masterlists!$F$6:$F$105,D85)&lt;&gt;1,E85="",COUNTIFS(Masterlists!$P$6:$P$105,E85)&lt;&gt;1,AND(M85&lt;&gt;"",COUNTIFS(Masterlists!$K$6:$K$105,M85)&lt;&gt;1)),"Check entry",IF(COUNTIFS($B$6:$B$205,B85,$C$6:$C$205,C85)&gt;1,"Duplicate ref",IF(J85&lt;0,"Overpaid",IF(J85=0,"Paid",IF(AND(I85&lt;&gt;"",I85&lt;TODAY()),"Overdue",IF(H85&gt;0,"Part-paid","Unpaid")))))))))</x:f>
      </x:c>
      <x:c r="L85" s="10"/>
      <x:c r="M85" s="42"/>
    </x:row>
    <x:row r="86" ht="23" customHeight="1">
      <x:c r="A86" s="19"/>
      <x:c r="B86" s="10"/>
      <x:c r="C86" s="10"/>
      <x:c r="D86" s="10"/>
      <x:c r="E86" s="10"/>
      <x:c r="F86" s="10"/>
      <x:c r="G86" s="14"/>
      <x:c r="H86" s="14"/>
      <x:c r="I86" s="20"/>
      <x:c r="J86" s="16" t="str">
        <x:f>IF(ISBLANK(G86),"",IF(AND(ISNUMBER(G86),OR(H86="",ISNUMBER(H86))),ROUND(G86-H86,2),""))</x:f>
      </x:c>
      <x:c r="K86" s="17" t="str">
        <x:f>IF(COUNTA(A86:I86)=0,"",IF(OR(A86="",B86="",C86="",D86="",ISBLANK(G86)),"Check entry",IF(OR(NOT(ISNUMBER(A86)),AND(B86&lt;&gt;"Income",B86&lt;&gt;"Expense"),NOT(ISNUMBER(G86)),G86&lt;0,AND(H86&lt;&gt;"",NOT(ISNUMBER(H86))),H86&lt;0,AND(I86&lt;&gt;"",NOT(ISNUMBER(I86)))),"Check entry",IF(OR(B86&lt;&gt;"Expense",COUNTIFS(Masterlists!$F$6:$F$105,D86)&lt;&gt;1,E86="",COUNTIFS(Masterlists!$P$6:$P$105,E86)&lt;&gt;1,AND(M86&lt;&gt;"",COUNTIFS(Masterlists!$K$6:$K$105,M86)&lt;&gt;1)),"Check entry",IF(COUNTIFS($B$6:$B$205,B86,$C$6:$C$205,C86)&gt;1,"Duplicate ref",IF(J86&lt;0,"Overpaid",IF(J86=0,"Paid",IF(AND(I86&lt;&gt;"",I86&lt;TODAY()),"Overdue",IF(H86&gt;0,"Part-paid","Unpaid")))))))))</x:f>
      </x:c>
      <x:c r="L86" s="10"/>
      <x:c r="M86" s="42"/>
    </x:row>
    <x:row r="87" ht="23" customHeight="1">
      <x:c r="A87" s="19"/>
      <x:c r="B87" s="10"/>
      <x:c r="C87" s="10"/>
      <x:c r="D87" s="10"/>
      <x:c r="E87" s="10"/>
      <x:c r="F87" s="10"/>
      <x:c r="G87" s="14"/>
      <x:c r="H87" s="14"/>
      <x:c r="I87" s="20"/>
      <x:c r="J87" s="16" t="str">
        <x:f>IF(ISBLANK(G87),"",IF(AND(ISNUMBER(G87),OR(H87="",ISNUMBER(H87))),ROUND(G87-H87,2),""))</x:f>
      </x:c>
      <x:c r="K87" s="17" t="str">
        <x:f>IF(COUNTA(A87:I87)=0,"",IF(OR(A87="",B87="",C87="",D87="",ISBLANK(G87)),"Check entry",IF(OR(NOT(ISNUMBER(A87)),AND(B87&lt;&gt;"Income",B87&lt;&gt;"Expense"),NOT(ISNUMBER(G87)),G87&lt;0,AND(H87&lt;&gt;"",NOT(ISNUMBER(H87))),H87&lt;0,AND(I87&lt;&gt;"",NOT(ISNUMBER(I87)))),"Check entry",IF(OR(B87&lt;&gt;"Expense",COUNTIFS(Masterlists!$F$6:$F$105,D87)&lt;&gt;1,E87="",COUNTIFS(Masterlists!$P$6:$P$105,E87)&lt;&gt;1,AND(M87&lt;&gt;"",COUNTIFS(Masterlists!$K$6:$K$105,M87)&lt;&gt;1)),"Check entry",IF(COUNTIFS($B$6:$B$205,B87,$C$6:$C$205,C87)&gt;1,"Duplicate ref",IF(J87&lt;0,"Overpaid",IF(J87=0,"Paid",IF(AND(I87&lt;&gt;"",I87&lt;TODAY()),"Overdue",IF(H87&gt;0,"Part-paid","Unpaid")))))))))</x:f>
      </x:c>
      <x:c r="L87" s="10"/>
      <x:c r="M87" s="42"/>
    </x:row>
    <x:row r="88" ht="23" customHeight="1">
      <x:c r="A88" s="19"/>
      <x:c r="B88" s="10"/>
      <x:c r="C88" s="10"/>
      <x:c r="D88" s="10"/>
      <x:c r="E88" s="10"/>
      <x:c r="F88" s="10"/>
      <x:c r="G88" s="14"/>
      <x:c r="H88" s="14"/>
      <x:c r="I88" s="20"/>
      <x:c r="J88" s="16" t="str">
        <x:f>IF(ISBLANK(G88),"",IF(AND(ISNUMBER(G88),OR(H88="",ISNUMBER(H88))),ROUND(G88-H88,2),""))</x:f>
      </x:c>
      <x:c r="K88" s="17" t="str">
        <x:f>IF(COUNTA(A88:I88)=0,"",IF(OR(A88="",B88="",C88="",D88="",ISBLANK(G88)),"Check entry",IF(OR(NOT(ISNUMBER(A88)),AND(B88&lt;&gt;"Income",B88&lt;&gt;"Expense"),NOT(ISNUMBER(G88)),G88&lt;0,AND(H88&lt;&gt;"",NOT(ISNUMBER(H88))),H88&lt;0,AND(I88&lt;&gt;"",NOT(ISNUMBER(I88)))),"Check entry",IF(OR(B88&lt;&gt;"Expense",COUNTIFS(Masterlists!$F$6:$F$105,D88)&lt;&gt;1,E88="",COUNTIFS(Masterlists!$P$6:$P$105,E88)&lt;&gt;1,AND(M88&lt;&gt;"",COUNTIFS(Masterlists!$K$6:$K$105,M88)&lt;&gt;1)),"Check entry",IF(COUNTIFS($B$6:$B$205,B88,$C$6:$C$205,C88)&gt;1,"Duplicate ref",IF(J88&lt;0,"Overpaid",IF(J88=0,"Paid",IF(AND(I88&lt;&gt;"",I88&lt;TODAY()),"Overdue",IF(H88&gt;0,"Part-paid","Unpaid")))))))))</x:f>
      </x:c>
      <x:c r="L88" s="10"/>
      <x:c r="M88" s="42"/>
    </x:row>
    <x:row r="89" ht="23" customHeight="1">
      <x:c r="A89" s="19"/>
      <x:c r="B89" s="10"/>
      <x:c r="C89" s="10"/>
      <x:c r="D89" s="10"/>
      <x:c r="E89" s="10"/>
      <x:c r="F89" s="10"/>
      <x:c r="G89" s="14"/>
      <x:c r="H89" s="14"/>
      <x:c r="I89" s="20"/>
      <x:c r="J89" s="16" t="str">
        <x:f>IF(ISBLANK(G89),"",IF(AND(ISNUMBER(G89),OR(H89="",ISNUMBER(H89))),ROUND(G89-H89,2),""))</x:f>
      </x:c>
      <x:c r="K89" s="17" t="str">
        <x:f>IF(COUNTA(A89:I89)=0,"",IF(OR(A89="",B89="",C89="",D89="",ISBLANK(G89)),"Check entry",IF(OR(NOT(ISNUMBER(A89)),AND(B89&lt;&gt;"Income",B89&lt;&gt;"Expense"),NOT(ISNUMBER(G89)),G89&lt;0,AND(H89&lt;&gt;"",NOT(ISNUMBER(H89))),H89&lt;0,AND(I89&lt;&gt;"",NOT(ISNUMBER(I89)))),"Check entry",IF(OR(B89&lt;&gt;"Expense",COUNTIFS(Masterlists!$F$6:$F$105,D89)&lt;&gt;1,E89="",COUNTIFS(Masterlists!$P$6:$P$105,E89)&lt;&gt;1,AND(M89&lt;&gt;"",COUNTIFS(Masterlists!$K$6:$K$105,M89)&lt;&gt;1)),"Check entry",IF(COUNTIFS($B$6:$B$205,B89,$C$6:$C$205,C89)&gt;1,"Duplicate ref",IF(J89&lt;0,"Overpaid",IF(J89=0,"Paid",IF(AND(I89&lt;&gt;"",I89&lt;TODAY()),"Overdue",IF(H89&gt;0,"Part-paid","Unpaid")))))))))</x:f>
      </x:c>
      <x:c r="L89" s="10"/>
      <x:c r="M89" s="42"/>
    </x:row>
    <x:row r="90" ht="23" customHeight="1">
      <x:c r="A90" s="19"/>
      <x:c r="B90" s="10"/>
      <x:c r="C90" s="10"/>
      <x:c r="D90" s="10"/>
      <x:c r="E90" s="10"/>
      <x:c r="F90" s="10"/>
      <x:c r="G90" s="14"/>
      <x:c r="H90" s="14"/>
      <x:c r="I90" s="20"/>
      <x:c r="J90" s="16" t="str">
        <x:f>IF(ISBLANK(G90),"",IF(AND(ISNUMBER(G90),OR(H90="",ISNUMBER(H90))),ROUND(G90-H90,2),""))</x:f>
      </x:c>
      <x:c r="K90" s="17" t="str">
        <x:f>IF(COUNTA(A90:I90)=0,"",IF(OR(A90="",B90="",C90="",D90="",ISBLANK(G90)),"Check entry",IF(OR(NOT(ISNUMBER(A90)),AND(B90&lt;&gt;"Income",B90&lt;&gt;"Expense"),NOT(ISNUMBER(G90)),G90&lt;0,AND(H90&lt;&gt;"",NOT(ISNUMBER(H90))),H90&lt;0,AND(I90&lt;&gt;"",NOT(ISNUMBER(I90)))),"Check entry",IF(OR(B90&lt;&gt;"Expense",COUNTIFS(Masterlists!$F$6:$F$105,D90)&lt;&gt;1,E90="",COUNTIFS(Masterlists!$P$6:$P$105,E90)&lt;&gt;1,AND(M90&lt;&gt;"",COUNTIFS(Masterlists!$K$6:$K$105,M90)&lt;&gt;1)),"Check entry",IF(COUNTIFS($B$6:$B$205,B90,$C$6:$C$205,C90)&gt;1,"Duplicate ref",IF(J90&lt;0,"Overpaid",IF(J90=0,"Paid",IF(AND(I90&lt;&gt;"",I90&lt;TODAY()),"Overdue",IF(H90&gt;0,"Part-paid","Unpaid")))))))))</x:f>
      </x:c>
      <x:c r="L90" s="10"/>
      <x:c r="M90" s="42"/>
    </x:row>
    <x:row r="91" ht="23" customHeight="1">
      <x:c r="A91" s="19"/>
      <x:c r="B91" s="10"/>
      <x:c r="C91" s="10"/>
      <x:c r="D91" s="10"/>
      <x:c r="E91" s="10"/>
      <x:c r="F91" s="10"/>
      <x:c r="G91" s="14"/>
      <x:c r="H91" s="14"/>
      <x:c r="I91" s="20"/>
      <x:c r="J91" s="16" t="str">
        <x:f>IF(ISBLANK(G91),"",IF(AND(ISNUMBER(G91),OR(H91="",ISNUMBER(H91))),ROUND(G91-H91,2),""))</x:f>
      </x:c>
      <x:c r="K91" s="17" t="str">
        <x:f>IF(COUNTA(A91:I91)=0,"",IF(OR(A91="",B91="",C91="",D91="",ISBLANK(G91)),"Check entry",IF(OR(NOT(ISNUMBER(A91)),AND(B91&lt;&gt;"Income",B91&lt;&gt;"Expense"),NOT(ISNUMBER(G91)),G91&lt;0,AND(H91&lt;&gt;"",NOT(ISNUMBER(H91))),H91&lt;0,AND(I91&lt;&gt;"",NOT(ISNUMBER(I91)))),"Check entry",IF(OR(B91&lt;&gt;"Expense",COUNTIFS(Masterlists!$F$6:$F$105,D91)&lt;&gt;1,E91="",COUNTIFS(Masterlists!$P$6:$P$105,E91)&lt;&gt;1,AND(M91&lt;&gt;"",COUNTIFS(Masterlists!$K$6:$K$105,M91)&lt;&gt;1)),"Check entry",IF(COUNTIFS($B$6:$B$205,B91,$C$6:$C$205,C91)&gt;1,"Duplicate ref",IF(J91&lt;0,"Overpaid",IF(J91=0,"Paid",IF(AND(I91&lt;&gt;"",I91&lt;TODAY()),"Overdue",IF(H91&gt;0,"Part-paid","Unpaid")))))))))</x:f>
      </x:c>
      <x:c r="L91" s="10"/>
      <x:c r="M91" s="42"/>
    </x:row>
    <x:row r="92" ht="23" customHeight="1">
      <x:c r="A92" s="19"/>
      <x:c r="B92" s="10"/>
      <x:c r="C92" s="10"/>
      <x:c r="D92" s="10"/>
      <x:c r="E92" s="10"/>
      <x:c r="F92" s="10"/>
      <x:c r="G92" s="14"/>
      <x:c r="H92" s="14"/>
      <x:c r="I92" s="20"/>
      <x:c r="J92" s="16" t="str">
        <x:f>IF(ISBLANK(G92),"",IF(AND(ISNUMBER(G92),OR(H92="",ISNUMBER(H92))),ROUND(G92-H92,2),""))</x:f>
      </x:c>
      <x:c r="K92" s="17" t="str">
        <x:f>IF(COUNTA(A92:I92)=0,"",IF(OR(A92="",B92="",C92="",D92="",ISBLANK(G92)),"Check entry",IF(OR(NOT(ISNUMBER(A92)),AND(B92&lt;&gt;"Income",B92&lt;&gt;"Expense"),NOT(ISNUMBER(G92)),G92&lt;0,AND(H92&lt;&gt;"",NOT(ISNUMBER(H92))),H92&lt;0,AND(I92&lt;&gt;"",NOT(ISNUMBER(I92)))),"Check entry",IF(OR(B92&lt;&gt;"Expense",COUNTIFS(Masterlists!$F$6:$F$105,D92)&lt;&gt;1,E92="",COUNTIFS(Masterlists!$P$6:$P$105,E92)&lt;&gt;1,AND(M92&lt;&gt;"",COUNTIFS(Masterlists!$K$6:$K$105,M92)&lt;&gt;1)),"Check entry",IF(COUNTIFS($B$6:$B$205,B92,$C$6:$C$205,C92)&gt;1,"Duplicate ref",IF(J92&lt;0,"Overpaid",IF(J92=0,"Paid",IF(AND(I92&lt;&gt;"",I92&lt;TODAY()),"Overdue",IF(H92&gt;0,"Part-paid","Unpaid")))))))))</x:f>
      </x:c>
      <x:c r="L92" s="10"/>
      <x:c r="M92" s="42"/>
    </x:row>
    <x:row r="93" ht="23" customHeight="1">
      <x:c r="A93" s="19"/>
      <x:c r="B93" s="10"/>
      <x:c r="C93" s="10"/>
      <x:c r="D93" s="10"/>
      <x:c r="E93" s="10"/>
      <x:c r="F93" s="10"/>
      <x:c r="G93" s="14"/>
      <x:c r="H93" s="14"/>
      <x:c r="I93" s="20"/>
      <x:c r="J93" s="16" t="str">
        <x:f>IF(ISBLANK(G93),"",IF(AND(ISNUMBER(G93),OR(H93="",ISNUMBER(H93))),ROUND(G93-H93,2),""))</x:f>
      </x:c>
      <x:c r="K93" s="17" t="str">
        <x:f>IF(COUNTA(A93:I93)=0,"",IF(OR(A93="",B93="",C93="",D93="",ISBLANK(G93)),"Check entry",IF(OR(NOT(ISNUMBER(A93)),AND(B93&lt;&gt;"Income",B93&lt;&gt;"Expense"),NOT(ISNUMBER(G93)),G93&lt;0,AND(H93&lt;&gt;"",NOT(ISNUMBER(H93))),H93&lt;0,AND(I93&lt;&gt;"",NOT(ISNUMBER(I93)))),"Check entry",IF(OR(B93&lt;&gt;"Expense",COUNTIFS(Masterlists!$F$6:$F$105,D93)&lt;&gt;1,E93="",COUNTIFS(Masterlists!$P$6:$P$105,E93)&lt;&gt;1,AND(M93&lt;&gt;"",COUNTIFS(Masterlists!$K$6:$K$105,M93)&lt;&gt;1)),"Check entry",IF(COUNTIFS($B$6:$B$205,B93,$C$6:$C$205,C93)&gt;1,"Duplicate ref",IF(J93&lt;0,"Overpaid",IF(J93=0,"Paid",IF(AND(I93&lt;&gt;"",I93&lt;TODAY()),"Overdue",IF(H93&gt;0,"Part-paid","Unpaid")))))))))</x:f>
      </x:c>
      <x:c r="L93" s="10"/>
      <x:c r="M93" s="42"/>
    </x:row>
    <x:row r="94" ht="23" customHeight="1">
      <x:c r="A94" s="19"/>
      <x:c r="B94" s="10"/>
      <x:c r="C94" s="10"/>
      <x:c r="D94" s="10"/>
      <x:c r="E94" s="10"/>
      <x:c r="F94" s="10"/>
      <x:c r="G94" s="14"/>
      <x:c r="H94" s="14"/>
      <x:c r="I94" s="20"/>
      <x:c r="J94" s="16" t="str">
        <x:f>IF(ISBLANK(G94),"",IF(AND(ISNUMBER(G94),OR(H94="",ISNUMBER(H94))),ROUND(G94-H94,2),""))</x:f>
      </x:c>
      <x:c r="K94" s="17" t="str">
        <x:f>IF(COUNTA(A94:I94)=0,"",IF(OR(A94="",B94="",C94="",D94="",ISBLANK(G94)),"Check entry",IF(OR(NOT(ISNUMBER(A94)),AND(B94&lt;&gt;"Income",B94&lt;&gt;"Expense"),NOT(ISNUMBER(G94)),G94&lt;0,AND(H94&lt;&gt;"",NOT(ISNUMBER(H94))),H94&lt;0,AND(I94&lt;&gt;"",NOT(ISNUMBER(I94)))),"Check entry",IF(OR(B94&lt;&gt;"Expense",COUNTIFS(Masterlists!$F$6:$F$105,D94)&lt;&gt;1,E94="",COUNTIFS(Masterlists!$P$6:$P$105,E94)&lt;&gt;1,AND(M94&lt;&gt;"",COUNTIFS(Masterlists!$K$6:$K$105,M94)&lt;&gt;1)),"Check entry",IF(COUNTIFS($B$6:$B$205,B94,$C$6:$C$205,C94)&gt;1,"Duplicate ref",IF(J94&lt;0,"Overpaid",IF(J94=0,"Paid",IF(AND(I94&lt;&gt;"",I94&lt;TODAY()),"Overdue",IF(H94&gt;0,"Part-paid","Unpaid")))))))))</x:f>
      </x:c>
      <x:c r="L94" s="10"/>
      <x:c r="M94" s="42"/>
    </x:row>
    <x:row r="95" ht="23" customHeight="1">
      <x:c r="A95" s="19"/>
      <x:c r="B95" s="10"/>
      <x:c r="C95" s="10"/>
      <x:c r="D95" s="10"/>
      <x:c r="E95" s="10"/>
      <x:c r="F95" s="10"/>
      <x:c r="G95" s="14"/>
      <x:c r="H95" s="14"/>
      <x:c r="I95" s="20"/>
      <x:c r="J95" s="16" t="str">
        <x:f>IF(ISBLANK(G95),"",IF(AND(ISNUMBER(G95),OR(H95="",ISNUMBER(H95))),ROUND(G95-H95,2),""))</x:f>
      </x:c>
      <x:c r="K95" s="17" t="str">
        <x:f>IF(COUNTA(A95:I95)=0,"",IF(OR(A95="",B95="",C95="",D95="",ISBLANK(G95)),"Check entry",IF(OR(NOT(ISNUMBER(A95)),AND(B95&lt;&gt;"Income",B95&lt;&gt;"Expense"),NOT(ISNUMBER(G95)),G95&lt;0,AND(H95&lt;&gt;"",NOT(ISNUMBER(H95))),H95&lt;0,AND(I95&lt;&gt;"",NOT(ISNUMBER(I95)))),"Check entry",IF(OR(B95&lt;&gt;"Expense",COUNTIFS(Masterlists!$F$6:$F$105,D95)&lt;&gt;1,E95="",COUNTIFS(Masterlists!$P$6:$P$105,E95)&lt;&gt;1,AND(M95&lt;&gt;"",COUNTIFS(Masterlists!$K$6:$K$105,M95)&lt;&gt;1)),"Check entry",IF(COUNTIFS($B$6:$B$205,B95,$C$6:$C$205,C95)&gt;1,"Duplicate ref",IF(J95&lt;0,"Overpaid",IF(J95=0,"Paid",IF(AND(I95&lt;&gt;"",I95&lt;TODAY()),"Overdue",IF(H95&gt;0,"Part-paid","Unpaid")))))))))</x:f>
      </x:c>
      <x:c r="L95" s="10"/>
      <x:c r="M95" s="42"/>
    </x:row>
    <x:row r="96" ht="23" customHeight="1">
      <x:c r="A96" s="19"/>
      <x:c r="B96" s="10"/>
      <x:c r="C96" s="10"/>
      <x:c r="D96" s="10"/>
      <x:c r="E96" s="10"/>
      <x:c r="F96" s="10"/>
      <x:c r="G96" s="14"/>
      <x:c r="H96" s="14"/>
      <x:c r="I96" s="20"/>
      <x:c r="J96" s="16" t="str">
        <x:f>IF(ISBLANK(G96),"",IF(AND(ISNUMBER(G96),OR(H96="",ISNUMBER(H96))),ROUND(G96-H96,2),""))</x:f>
      </x:c>
      <x:c r="K96" s="17" t="str">
        <x:f>IF(COUNTA(A96:I96)=0,"",IF(OR(A96="",B96="",C96="",D96="",ISBLANK(G96)),"Check entry",IF(OR(NOT(ISNUMBER(A96)),AND(B96&lt;&gt;"Income",B96&lt;&gt;"Expense"),NOT(ISNUMBER(G96)),G96&lt;0,AND(H96&lt;&gt;"",NOT(ISNUMBER(H96))),H96&lt;0,AND(I96&lt;&gt;"",NOT(ISNUMBER(I96)))),"Check entry",IF(OR(B96&lt;&gt;"Expense",COUNTIFS(Masterlists!$F$6:$F$105,D96)&lt;&gt;1,E96="",COUNTIFS(Masterlists!$P$6:$P$105,E96)&lt;&gt;1,AND(M96&lt;&gt;"",COUNTIFS(Masterlists!$K$6:$K$105,M96)&lt;&gt;1)),"Check entry",IF(COUNTIFS($B$6:$B$205,B96,$C$6:$C$205,C96)&gt;1,"Duplicate ref",IF(J96&lt;0,"Overpaid",IF(J96=0,"Paid",IF(AND(I96&lt;&gt;"",I96&lt;TODAY()),"Overdue",IF(H96&gt;0,"Part-paid","Unpaid")))))))))</x:f>
      </x:c>
      <x:c r="L96" s="10"/>
      <x:c r="M96" s="42"/>
    </x:row>
    <x:row r="97" ht="23" customHeight="1">
      <x:c r="A97" s="19"/>
      <x:c r="B97" s="10"/>
      <x:c r="C97" s="10"/>
      <x:c r="D97" s="10"/>
      <x:c r="E97" s="10"/>
      <x:c r="F97" s="10"/>
      <x:c r="G97" s="14"/>
      <x:c r="H97" s="14"/>
      <x:c r="I97" s="20"/>
      <x:c r="J97" s="16" t="str">
        <x:f>IF(ISBLANK(G97),"",IF(AND(ISNUMBER(G97),OR(H97="",ISNUMBER(H97))),ROUND(G97-H97,2),""))</x:f>
      </x:c>
      <x:c r="K97" s="17" t="str">
        <x:f>IF(COUNTA(A97:I97)=0,"",IF(OR(A97="",B97="",C97="",D97="",ISBLANK(G97)),"Check entry",IF(OR(NOT(ISNUMBER(A97)),AND(B97&lt;&gt;"Income",B97&lt;&gt;"Expense"),NOT(ISNUMBER(G97)),G97&lt;0,AND(H97&lt;&gt;"",NOT(ISNUMBER(H97))),H97&lt;0,AND(I97&lt;&gt;"",NOT(ISNUMBER(I97)))),"Check entry",IF(OR(B97&lt;&gt;"Expense",COUNTIFS(Masterlists!$F$6:$F$105,D97)&lt;&gt;1,E97="",COUNTIFS(Masterlists!$P$6:$P$105,E97)&lt;&gt;1,AND(M97&lt;&gt;"",COUNTIFS(Masterlists!$K$6:$K$105,M97)&lt;&gt;1)),"Check entry",IF(COUNTIFS($B$6:$B$205,B97,$C$6:$C$205,C97)&gt;1,"Duplicate ref",IF(J97&lt;0,"Overpaid",IF(J97=0,"Paid",IF(AND(I97&lt;&gt;"",I97&lt;TODAY()),"Overdue",IF(H97&gt;0,"Part-paid","Unpaid")))))))))</x:f>
      </x:c>
      <x:c r="L97" s="10"/>
      <x:c r="M97" s="42"/>
    </x:row>
    <x:row r="98" ht="23" customHeight="1">
      <x:c r="A98" s="19"/>
      <x:c r="B98" s="10"/>
      <x:c r="C98" s="10"/>
      <x:c r="D98" s="10"/>
      <x:c r="E98" s="10"/>
      <x:c r="F98" s="10"/>
      <x:c r="G98" s="14"/>
      <x:c r="H98" s="14"/>
      <x:c r="I98" s="20"/>
      <x:c r="J98" s="16" t="str">
        <x:f>IF(ISBLANK(G98),"",IF(AND(ISNUMBER(G98),OR(H98="",ISNUMBER(H98))),ROUND(G98-H98,2),""))</x:f>
      </x:c>
      <x:c r="K98" s="17" t="str">
        <x:f>IF(COUNTA(A98:I98)=0,"",IF(OR(A98="",B98="",C98="",D98="",ISBLANK(G98)),"Check entry",IF(OR(NOT(ISNUMBER(A98)),AND(B98&lt;&gt;"Income",B98&lt;&gt;"Expense"),NOT(ISNUMBER(G98)),G98&lt;0,AND(H98&lt;&gt;"",NOT(ISNUMBER(H98))),H98&lt;0,AND(I98&lt;&gt;"",NOT(ISNUMBER(I98)))),"Check entry",IF(OR(B98&lt;&gt;"Expense",COUNTIFS(Masterlists!$F$6:$F$105,D98)&lt;&gt;1,E98="",COUNTIFS(Masterlists!$P$6:$P$105,E98)&lt;&gt;1,AND(M98&lt;&gt;"",COUNTIFS(Masterlists!$K$6:$K$105,M98)&lt;&gt;1)),"Check entry",IF(COUNTIFS($B$6:$B$205,B98,$C$6:$C$205,C98)&gt;1,"Duplicate ref",IF(J98&lt;0,"Overpaid",IF(J98=0,"Paid",IF(AND(I98&lt;&gt;"",I98&lt;TODAY()),"Overdue",IF(H98&gt;0,"Part-paid","Unpaid")))))))))</x:f>
      </x:c>
      <x:c r="L98" s="10"/>
      <x:c r="M98" s="42"/>
    </x:row>
    <x:row r="99" ht="23" customHeight="1">
      <x:c r="A99" s="19"/>
      <x:c r="B99" s="10"/>
      <x:c r="C99" s="10"/>
      <x:c r="D99" s="10"/>
      <x:c r="E99" s="10"/>
      <x:c r="F99" s="10"/>
      <x:c r="G99" s="14"/>
      <x:c r="H99" s="14"/>
      <x:c r="I99" s="20"/>
      <x:c r="J99" s="16" t="str">
        <x:f>IF(ISBLANK(G99),"",IF(AND(ISNUMBER(G99),OR(H99="",ISNUMBER(H99))),ROUND(G99-H99,2),""))</x:f>
      </x:c>
      <x:c r="K99" s="17" t="str">
        <x:f>IF(COUNTA(A99:I99)=0,"",IF(OR(A99="",B99="",C99="",D99="",ISBLANK(G99)),"Check entry",IF(OR(NOT(ISNUMBER(A99)),AND(B99&lt;&gt;"Income",B99&lt;&gt;"Expense"),NOT(ISNUMBER(G99)),G99&lt;0,AND(H99&lt;&gt;"",NOT(ISNUMBER(H99))),H99&lt;0,AND(I99&lt;&gt;"",NOT(ISNUMBER(I99)))),"Check entry",IF(OR(B99&lt;&gt;"Expense",COUNTIFS(Masterlists!$F$6:$F$105,D99)&lt;&gt;1,E99="",COUNTIFS(Masterlists!$P$6:$P$105,E99)&lt;&gt;1,AND(M99&lt;&gt;"",COUNTIFS(Masterlists!$K$6:$K$105,M99)&lt;&gt;1)),"Check entry",IF(COUNTIFS($B$6:$B$205,B99,$C$6:$C$205,C99)&gt;1,"Duplicate ref",IF(J99&lt;0,"Overpaid",IF(J99=0,"Paid",IF(AND(I99&lt;&gt;"",I99&lt;TODAY()),"Overdue",IF(H99&gt;0,"Part-paid","Unpaid")))))))))</x:f>
      </x:c>
      <x:c r="L99" s="10"/>
      <x:c r="M99" s="42"/>
    </x:row>
    <x:row r="100" ht="23" customHeight="1">
      <x:c r="A100" s="19"/>
      <x:c r="B100" s="10"/>
      <x:c r="C100" s="10"/>
      <x:c r="D100" s="10"/>
      <x:c r="E100" s="10"/>
      <x:c r="F100" s="10"/>
      <x:c r="G100" s="14"/>
      <x:c r="H100" s="14"/>
      <x:c r="I100" s="20"/>
      <x:c r="J100" s="16" t="str">
        <x:f>IF(ISBLANK(G100),"",IF(AND(ISNUMBER(G100),OR(H100="",ISNUMBER(H100))),ROUND(G100-H100,2),""))</x:f>
      </x:c>
      <x:c r="K100" s="17" t="str">
        <x:f>IF(COUNTA(A100:I100)=0,"",IF(OR(A100="",B100="",C100="",D100="",ISBLANK(G100)),"Check entry",IF(OR(NOT(ISNUMBER(A100)),AND(B100&lt;&gt;"Income",B100&lt;&gt;"Expense"),NOT(ISNUMBER(G100)),G100&lt;0,AND(H100&lt;&gt;"",NOT(ISNUMBER(H100))),H100&lt;0,AND(I100&lt;&gt;"",NOT(ISNUMBER(I100)))),"Check entry",IF(OR(B100&lt;&gt;"Expense",COUNTIFS(Masterlists!$F$6:$F$105,D100)&lt;&gt;1,E100="",COUNTIFS(Masterlists!$P$6:$P$105,E100)&lt;&gt;1,AND(M100&lt;&gt;"",COUNTIFS(Masterlists!$K$6:$K$105,M100)&lt;&gt;1)),"Check entry",IF(COUNTIFS($B$6:$B$205,B100,$C$6:$C$205,C100)&gt;1,"Duplicate ref",IF(J100&lt;0,"Overpaid",IF(J100=0,"Paid",IF(AND(I100&lt;&gt;"",I100&lt;TODAY()),"Overdue",IF(H100&gt;0,"Part-paid","Unpaid")))))))))</x:f>
      </x:c>
      <x:c r="L100" s="10"/>
      <x:c r="M100" s="42"/>
    </x:row>
    <x:row r="101" ht="23" customHeight="1">
      <x:c r="A101" s="19"/>
      <x:c r="B101" s="10"/>
      <x:c r="C101" s="10"/>
      <x:c r="D101" s="10"/>
      <x:c r="E101" s="10"/>
      <x:c r="F101" s="10"/>
      <x:c r="G101" s="14"/>
      <x:c r="H101" s="14"/>
      <x:c r="I101" s="20"/>
      <x:c r="J101" s="16" t="str">
        <x:f>IF(ISBLANK(G101),"",IF(AND(ISNUMBER(G101),OR(H101="",ISNUMBER(H101))),ROUND(G101-H101,2),""))</x:f>
      </x:c>
      <x:c r="K101" s="17" t="str">
        <x:f>IF(COUNTA(A101:I101)=0,"",IF(OR(A101="",B101="",C101="",D101="",ISBLANK(G101)),"Check entry",IF(OR(NOT(ISNUMBER(A101)),AND(B101&lt;&gt;"Income",B101&lt;&gt;"Expense"),NOT(ISNUMBER(G101)),G101&lt;0,AND(H101&lt;&gt;"",NOT(ISNUMBER(H101))),H101&lt;0,AND(I101&lt;&gt;"",NOT(ISNUMBER(I101)))),"Check entry",IF(OR(B101&lt;&gt;"Expense",COUNTIFS(Masterlists!$F$6:$F$105,D101)&lt;&gt;1,E101="",COUNTIFS(Masterlists!$P$6:$P$105,E101)&lt;&gt;1,AND(M101&lt;&gt;"",COUNTIFS(Masterlists!$K$6:$K$105,M101)&lt;&gt;1)),"Check entry",IF(COUNTIFS($B$6:$B$205,B101,$C$6:$C$205,C101)&gt;1,"Duplicate ref",IF(J101&lt;0,"Overpaid",IF(J101=0,"Paid",IF(AND(I101&lt;&gt;"",I101&lt;TODAY()),"Overdue",IF(H101&gt;0,"Part-paid","Unpaid")))))))))</x:f>
      </x:c>
      <x:c r="L101" s="10"/>
      <x:c r="M101" s="42"/>
    </x:row>
    <x:row r="102" ht="23" customHeight="1">
      <x:c r="A102" s="19"/>
      <x:c r="B102" s="10"/>
      <x:c r="C102" s="10"/>
      <x:c r="D102" s="10"/>
      <x:c r="E102" s="10"/>
      <x:c r="F102" s="10"/>
      <x:c r="G102" s="14"/>
      <x:c r="H102" s="14"/>
      <x:c r="I102" s="20"/>
      <x:c r="J102" s="16" t="str">
        <x:f>IF(ISBLANK(G102),"",IF(AND(ISNUMBER(G102),OR(H102="",ISNUMBER(H102))),ROUND(G102-H102,2),""))</x:f>
      </x:c>
      <x:c r="K102" s="17" t="str">
        <x:f>IF(COUNTA(A102:I102)=0,"",IF(OR(A102="",B102="",C102="",D102="",ISBLANK(G102)),"Check entry",IF(OR(NOT(ISNUMBER(A102)),AND(B102&lt;&gt;"Income",B102&lt;&gt;"Expense"),NOT(ISNUMBER(G102)),G102&lt;0,AND(H102&lt;&gt;"",NOT(ISNUMBER(H102))),H102&lt;0,AND(I102&lt;&gt;"",NOT(ISNUMBER(I102)))),"Check entry",IF(OR(B102&lt;&gt;"Expense",COUNTIFS(Masterlists!$F$6:$F$105,D102)&lt;&gt;1,E102="",COUNTIFS(Masterlists!$P$6:$P$105,E102)&lt;&gt;1,AND(M102&lt;&gt;"",COUNTIFS(Masterlists!$K$6:$K$105,M102)&lt;&gt;1)),"Check entry",IF(COUNTIFS($B$6:$B$205,B102,$C$6:$C$205,C102)&gt;1,"Duplicate ref",IF(J102&lt;0,"Overpaid",IF(J102=0,"Paid",IF(AND(I102&lt;&gt;"",I102&lt;TODAY()),"Overdue",IF(H102&gt;0,"Part-paid","Unpaid")))))))))</x:f>
      </x:c>
      <x:c r="L102" s="10"/>
      <x:c r="M102" s="42"/>
    </x:row>
    <x:row r="103" ht="23" customHeight="1">
      <x:c r="A103" s="19"/>
      <x:c r="B103" s="10"/>
      <x:c r="C103" s="10"/>
      <x:c r="D103" s="10"/>
      <x:c r="E103" s="10"/>
      <x:c r="F103" s="10"/>
      <x:c r="G103" s="14"/>
      <x:c r="H103" s="14"/>
      <x:c r="I103" s="20"/>
      <x:c r="J103" s="16" t="str">
        <x:f>IF(ISBLANK(G103),"",IF(AND(ISNUMBER(G103),OR(H103="",ISNUMBER(H103))),ROUND(G103-H103,2),""))</x:f>
      </x:c>
      <x:c r="K103" s="17" t="str">
        <x:f>IF(COUNTA(A103:I103)=0,"",IF(OR(A103="",B103="",C103="",D103="",ISBLANK(G103)),"Check entry",IF(OR(NOT(ISNUMBER(A103)),AND(B103&lt;&gt;"Income",B103&lt;&gt;"Expense"),NOT(ISNUMBER(G103)),G103&lt;0,AND(H103&lt;&gt;"",NOT(ISNUMBER(H103))),H103&lt;0,AND(I103&lt;&gt;"",NOT(ISNUMBER(I103)))),"Check entry",IF(OR(B103&lt;&gt;"Expense",COUNTIFS(Masterlists!$F$6:$F$105,D103)&lt;&gt;1,E103="",COUNTIFS(Masterlists!$P$6:$P$105,E103)&lt;&gt;1,AND(M103&lt;&gt;"",COUNTIFS(Masterlists!$K$6:$K$105,M103)&lt;&gt;1)),"Check entry",IF(COUNTIFS($B$6:$B$205,B103,$C$6:$C$205,C103)&gt;1,"Duplicate ref",IF(J103&lt;0,"Overpaid",IF(J103=0,"Paid",IF(AND(I103&lt;&gt;"",I103&lt;TODAY()),"Overdue",IF(H103&gt;0,"Part-paid","Unpaid")))))))))</x:f>
      </x:c>
      <x:c r="L103" s="10"/>
      <x:c r="M103" s="42"/>
    </x:row>
    <x:row r="104" ht="23" customHeight="1">
      <x:c r="A104" s="19"/>
      <x:c r="B104" s="10"/>
      <x:c r="C104" s="10"/>
      <x:c r="D104" s="10"/>
      <x:c r="E104" s="10"/>
      <x:c r="F104" s="10"/>
      <x:c r="G104" s="14"/>
      <x:c r="H104" s="14"/>
      <x:c r="I104" s="20"/>
      <x:c r="J104" s="16" t="str">
        <x:f>IF(ISBLANK(G104),"",IF(AND(ISNUMBER(G104),OR(H104="",ISNUMBER(H104))),ROUND(G104-H104,2),""))</x:f>
      </x:c>
      <x:c r="K104" s="17" t="str">
        <x:f>IF(COUNTA(A104:I104)=0,"",IF(OR(A104="",B104="",C104="",D104="",ISBLANK(G104)),"Check entry",IF(OR(NOT(ISNUMBER(A104)),AND(B104&lt;&gt;"Income",B104&lt;&gt;"Expense"),NOT(ISNUMBER(G104)),G104&lt;0,AND(H104&lt;&gt;"",NOT(ISNUMBER(H104))),H104&lt;0,AND(I104&lt;&gt;"",NOT(ISNUMBER(I104)))),"Check entry",IF(OR(B104&lt;&gt;"Expense",COUNTIFS(Masterlists!$F$6:$F$105,D104)&lt;&gt;1,E104="",COUNTIFS(Masterlists!$P$6:$P$105,E104)&lt;&gt;1,AND(M104&lt;&gt;"",COUNTIFS(Masterlists!$K$6:$K$105,M104)&lt;&gt;1)),"Check entry",IF(COUNTIFS($B$6:$B$205,B104,$C$6:$C$205,C104)&gt;1,"Duplicate ref",IF(J104&lt;0,"Overpaid",IF(J104=0,"Paid",IF(AND(I104&lt;&gt;"",I104&lt;TODAY()),"Overdue",IF(H104&gt;0,"Part-paid","Unpaid")))))))))</x:f>
      </x:c>
      <x:c r="L104" s="10"/>
      <x:c r="M104" s="42"/>
    </x:row>
    <x:row r="105" ht="23" customHeight="1">
      <x:c r="A105" s="19"/>
      <x:c r="B105" s="10"/>
      <x:c r="C105" s="10"/>
      <x:c r="D105" s="10"/>
      <x:c r="E105" s="10"/>
      <x:c r="F105" s="10"/>
      <x:c r="G105" s="14"/>
      <x:c r="H105" s="14"/>
      <x:c r="I105" s="20"/>
      <x:c r="J105" s="16" t="str">
        <x:f>IF(ISBLANK(G105),"",IF(AND(ISNUMBER(G105),OR(H105="",ISNUMBER(H105))),ROUND(G105-H105,2),""))</x:f>
      </x:c>
      <x:c r="K105" s="17" t="str">
        <x:f>IF(COUNTA(A105:I105)=0,"",IF(OR(A105="",B105="",C105="",D105="",ISBLANK(G105)),"Check entry",IF(OR(NOT(ISNUMBER(A105)),AND(B105&lt;&gt;"Income",B105&lt;&gt;"Expense"),NOT(ISNUMBER(G105)),G105&lt;0,AND(H105&lt;&gt;"",NOT(ISNUMBER(H105))),H105&lt;0,AND(I105&lt;&gt;"",NOT(ISNUMBER(I105)))),"Check entry",IF(OR(B105&lt;&gt;"Expense",COUNTIFS(Masterlists!$F$6:$F$105,D105)&lt;&gt;1,E105="",COUNTIFS(Masterlists!$P$6:$P$105,E105)&lt;&gt;1,AND(M105&lt;&gt;"",COUNTIFS(Masterlists!$K$6:$K$105,M105)&lt;&gt;1)),"Check entry",IF(COUNTIFS($B$6:$B$205,B105,$C$6:$C$205,C105)&gt;1,"Duplicate ref",IF(J105&lt;0,"Overpaid",IF(J105=0,"Paid",IF(AND(I105&lt;&gt;"",I105&lt;TODAY()),"Overdue",IF(H105&gt;0,"Part-paid","Unpaid")))))))))</x:f>
      </x:c>
      <x:c r="L105" s="10"/>
      <x:c r="M105" s="42"/>
    </x:row>
    <x:row r="106" ht="23" customHeight="1">
      <x:c r="A106" s="19"/>
      <x:c r="B106" s="10"/>
      <x:c r="C106" s="10"/>
      <x:c r="D106" s="10"/>
      <x:c r="E106" s="10"/>
      <x:c r="F106" s="10"/>
      <x:c r="G106" s="14"/>
      <x:c r="H106" s="14"/>
      <x:c r="I106" s="20"/>
      <x:c r="J106" s="16" t="str">
        <x:f>IF(ISBLANK(G106),"",IF(AND(ISNUMBER(G106),OR(H106="",ISNUMBER(H106))),ROUND(G106-H106,2),""))</x:f>
      </x:c>
      <x:c r="K106" s="17" t="str">
        <x:f>IF(COUNTA(A106:I106)=0,"",IF(OR(A106="",B106="",C106="",D106="",ISBLANK(G106)),"Check entry",IF(OR(NOT(ISNUMBER(A106)),AND(B106&lt;&gt;"Income",B106&lt;&gt;"Expense"),NOT(ISNUMBER(G106)),G106&lt;0,AND(H106&lt;&gt;"",NOT(ISNUMBER(H106))),H106&lt;0,AND(I106&lt;&gt;"",NOT(ISNUMBER(I106)))),"Check entry",IF(OR(B106&lt;&gt;"Expense",COUNTIFS(Masterlists!$F$6:$F$105,D106)&lt;&gt;1,E106="",COUNTIFS(Masterlists!$P$6:$P$105,E106)&lt;&gt;1,AND(M106&lt;&gt;"",COUNTIFS(Masterlists!$K$6:$K$105,M106)&lt;&gt;1)),"Check entry",IF(COUNTIFS($B$6:$B$205,B106,$C$6:$C$205,C106)&gt;1,"Duplicate ref",IF(J106&lt;0,"Overpaid",IF(J106=0,"Paid",IF(AND(I106&lt;&gt;"",I106&lt;TODAY()),"Overdue",IF(H106&gt;0,"Part-paid","Unpaid")))))))))</x:f>
      </x:c>
      <x:c r="L106" s="10"/>
      <x:c r="M106" s="42"/>
    </x:row>
    <x:row r="107" ht="23" customHeight="1">
      <x:c r="A107" s="19"/>
      <x:c r="B107" s="10"/>
      <x:c r="C107" s="10"/>
      <x:c r="D107" s="10"/>
      <x:c r="E107" s="10"/>
      <x:c r="F107" s="10"/>
      <x:c r="G107" s="14"/>
      <x:c r="H107" s="14"/>
      <x:c r="I107" s="20"/>
      <x:c r="J107" s="16" t="str">
        <x:f>IF(ISBLANK(G107),"",IF(AND(ISNUMBER(G107),OR(H107="",ISNUMBER(H107))),ROUND(G107-H107,2),""))</x:f>
      </x:c>
      <x:c r="K107" s="17" t="str">
        <x:f>IF(COUNTA(A107:I107)=0,"",IF(OR(A107="",B107="",C107="",D107="",ISBLANK(G107)),"Check entry",IF(OR(NOT(ISNUMBER(A107)),AND(B107&lt;&gt;"Income",B107&lt;&gt;"Expense"),NOT(ISNUMBER(G107)),G107&lt;0,AND(H107&lt;&gt;"",NOT(ISNUMBER(H107))),H107&lt;0,AND(I107&lt;&gt;"",NOT(ISNUMBER(I107)))),"Check entry",IF(OR(B107&lt;&gt;"Expense",COUNTIFS(Masterlists!$F$6:$F$105,D107)&lt;&gt;1,E107="",COUNTIFS(Masterlists!$P$6:$P$105,E107)&lt;&gt;1,AND(M107&lt;&gt;"",COUNTIFS(Masterlists!$K$6:$K$105,M107)&lt;&gt;1)),"Check entry",IF(COUNTIFS($B$6:$B$205,B107,$C$6:$C$205,C107)&gt;1,"Duplicate ref",IF(J107&lt;0,"Overpaid",IF(J107=0,"Paid",IF(AND(I107&lt;&gt;"",I107&lt;TODAY()),"Overdue",IF(H107&gt;0,"Part-paid","Unpaid")))))))))</x:f>
      </x:c>
      <x:c r="L107" s="10"/>
      <x:c r="M107" s="42"/>
    </x:row>
    <x:row r="108" ht="23" customHeight="1">
      <x:c r="A108" s="19"/>
      <x:c r="B108" s="10"/>
      <x:c r="C108" s="10"/>
      <x:c r="D108" s="10"/>
      <x:c r="E108" s="10"/>
      <x:c r="F108" s="10"/>
      <x:c r="G108" s="14"/>
      <x:c r="H108" s="14"/>
      <x:c r="I108" s="20"/>
      <x:c r="J108" s="16" t="str">
        <x:f>IF(ISBLANK(G108),"",IF(AND(ISNUMBER(G108),OR(H108="",ISNUMBER(H108))),ROUND(G108-H108,2),""))</x:f>
      </x:c>
      <x:c r="K108" s="17" t="str">
        <x:f>IF(COUNTA(A108:I108)=0,"",IF(OR(A108="",B108="",C108="",D108="",ISBLANK(G108)),"Check entry",IF(OR(NOT(ISNUMBER(A108)),AND(B108&lt;&gt;"Income",B108&lt;&gt;"Expense"),NOT(ISNUMBER(G108)),G108&lt;0,AND(H108&lt;&gt;"",NOT(ISNUMBER(H108))),H108&lt;0,AND(I108&lt;&gt;"",NOT(ISNUMBER(I108)))),"Check entry",IF(OR(B108&lt;&gt;"Expense",COUNTIFS(Masterlists!$F$6:$F$105,D108)&lt;&gt;1,E108="",COUNTIFS(Masterlists!$P$6:$P$105,E108)&lt;&gt;1,AND(M108&lt;&gt;"",COUNTIFS(Masterlists!$K$6:$K$105,M108)&lt;&gt;1)),"Check entry",IF(COUNTIFS($B$6:$B$205,B108,$C$6:$C$205,C108)&gt;1,"Duplicate ref",IF(J108&lt;0,"Overpaid",IF(J108=0,"Paid",IF(AND(I108&lt;&gt;"",I108&lt;TODAY()),"Overdue",IF(H108&gt;0,"Part-paid","Unpaid")))))))))</x:f>
      </x:c>
      <x:c r="L108" s="10"/>
      <x:c r="M108" s="42"/>
    </x:row>
    <x:row r="109" ht="23" customHeight="1">
      <x:c r="A109" s="19"/>
      <x:c r="B109" s="10"/>
      <x:c r="C109" s="10"/>
      <x:c r="D109" s="10"/>
      <x:c r="E109" s="10"/>
      <x:c r="F109" s="10"/>
      <x:c r="G109" s="14"/>
      <x:c r="H109" s="14"/>
      <x:c r="I109" s="20"/>
      <x:c r="J109" s="16" t="str">
        <x:f>IF(ISBLANK(G109),"",IF(AND(ISNUMBER(G109),OR(H109="",ISNUMBER(H109))),ROUND(G109-H109,2),""))</x:f>
      </x:c>
      <x:c r="K109" s="17" t="str">
        <x:f>IF(COUNTA(A109:I109)=0,"",IF(OR(A109="",B109="",C109="",D109="",ISBLANK(G109)),"Check entry",IF(OR(NOT(ISNUMBER(A109)),AND(B109&lt;&gt;"Income",B109&lt;&gt;"Expense"),NOT(ISNUMBER(G109)),G109&lt;0,AND(H109&lt;&gt;"",NOT(ISNUMBER(H109))),H109&lt;0,AND(I109&lt;&gt;"",NOT(ISNUMBER(I109)))),"Check entry",IF(OR(B109&lt;&gt;"Expense",COUNTIFS(Masterlists!$F$6:$F$105,D109)&lt;&gt;1,E109="",COUNTIFS(Masterlists!$P$6:$P$105,E109)&lt;&gt;1,AND(M109&lt;&gt;"",COUNTIFS(Masterlists!$K$6:$K$105,M109)&lt;&gt;1)),"Check entry",IF(COUNTIFS($B$6:$B$205,B109,$C$6:$C$205,C109)&gt;1,"Duplicate ref",IF(J109&lt;0,"Overpaid",IF(J109=0,"Paid",IF(AND(I109&lt;&gt;"",I109&lt;TODAY()),"Overdue",IF(H109&gt;0,"Part-paid","Unpaid")))))))))</x:f>
      </x:c>
      <x:c r="L109" s="10"/>
      <x:c r="M109" s="42"/>
    </x:row>
    <x:row r="110" ht="23" customHeight="1">
      <x:c r="A110" s="19"/>
      <x:c r="B110" s="10"/>
      <x:c r="C110" s="10"/>
      <x:c r="D110" s="10"/>
      <x:c r="E110" s="10"/>
      <x:c r="F110" s="10"/>
      <x:c r="G110" s="14"/>
      <x:c r="H110" s="14"/>
      <x:c r="I110" s="20"/>
      <x:c r="J110" s="16" t="str">
        <x:f>IF(ISBLANK(G110),"",IF(AND(ISNUMBER(G110),OR(H110="",ISNUMBER(H110))),ROUND(G110-H110,2),""))</x:f>
      </x:c>
      <x:c r="K110" s="17" t="str">
        <x:f>IF(COUNTA(A110:I110)=0,"",IF(OR(A110="",B110="",C110="",D110="",ISBLANK(G110)),"Check entry",IF(OR(NOT(ISNUMBER(A110)),AND(B110&lt;&gt;"Income",B110&lt;&gt;"Expense"),NOT(ISNUMBER(G110)),G110&lt;0,AND(H110&lt;&gt;"",NOT(ISNUMBER(H110))),H110&lt;0,AND(I110&lt;&gt;"",NOT(ISNUMBER(I110)))),"Check entry",IF(OR(B110&lt;&gt;"Expense",COUNTIFS(Masterlists!$F$6:$F$105,D110)&lt;&gt;1,E110="",COUNTIFS(Masterlists!$P$6:$P$105,E110)&lt;&gt;1,AND(M110&lt;&gt;"",COUNTIFS(Masterlists!$K$6:$K$105,M110)&lt;&gt;1)),"Check entry",IF(COUNTIFS($B$6:$B$205,B110,$C$6:$C$205,C110)&gt;1,"Duplicate ref",IF(J110&lt;0,"Overpaid",IF(J110=0,"Paid",IF(AND(I110&lt;&gt;"",I110&lt;TODAY()),"Overdue",IF(H110&gt;0,"Part-paid","Unpaid")))))))))</x:f>
      </x:c>
      <x:c r="L110" s="10"/>
      <x:c r="M110" s="42"/>
    </x:row>
    <x:row r="111" ht="23" customHeight="1">
      <x:c r="A111" s="19"/>
      <x:c r="B111" s="10"/>
      <x:c r="C111" s="10"/>
      <x:c r="D111" s="10"/>
      <x:c r="E111" s="10"/>
      <x:c r="F111" s="10"/>
      <x:c r="G111" s="14"/>
      <x:c r="H111" s="14"/>
      <x:c r="I111" s="20"/>
      <x:c r="J111" s="16" t="str">
        <x:f>IF(ISBLANK(G111),"",IF(AND(ISNUMBER(G111),OR(H111="",ISNUMBER(H111))),ROUND(G111-H111,2),""))</x:f>
      </x:c>
      <x:c r="K111" s="17" t="str">
        <x:f>IF(COUNTA(A111:I111)=0,"",IF(OR(A111="",B111="",C111="",D111="",ISBLANK(G111)),"Check entry",IF(OR(NOT(ISNUMBER(A111)),AND(B111&lt;&gt;"Income",B111&lt;&gt;"Expense"),NOT(ISNUMBER(G111)),G111&lt;0,AND(H111&lt;&gt;"",NOT(ISNUMBER(H111))),H111&lt;0,AND(I111&lt;&gt;"",NOT(ISNUMBER(I111)))),"Check entry",IF(OR(B111&lt;&gt;"Expense",COUNTIFS(Masterlists!$F$6:$F$105,D111)&lt;&gt;1,E111="",COUNTIFS(Masterlists!$P$6:$P$105,E111)&lt;&gt;1,AND(M111&lt;&gt;"",COUNTIFS(Masterlists!$K$6:$K$105,M111)&lt;&gt;1)),"Check entry",IF(COUNTIFS($B$6:$B$205,B111,$C$6:$C$205,C111)&gt;1,"Duplicate ref",IF(J111&lt;0,"Overpaid",IF(J111=0,"Paid",IF(AND(I111&lt;&gt;"",I111&lt;TODAY()),"Overdue",IF(H111&gt;0,"Part-paid","Unpaid")))))))))</x:f>
      </x:c>
      <x:c r="L111" s="10"/>
      <x:c r="M111" s="42"/>
    </x:row>
    <x:row r="112" ht="23" customHeight="1">
      <x:c r="A112" s="19"/>
      <x:c r="B112" s="10"/>
      <x:c r="C112" s="10"/>
      <x:c r="D112" s="10"/>
      <x:c r="E112" s="10"/>
      <x:c r="F112" s="10"/>
      <x:c r="G112" s="14"/>
      <x:c r="H112" s="14"/>
      <x:c r="I112" s="20"/>
      <x:c r="J112" s="16" t="str">
        <x:f>IF(ISBLANK(G112),"",IF(AND(ISNUMBER(G112),OR(H112="",ISNUMBER(H112))),ROUND(G112-H112,2),""))</x:f>
      </x:c>
      <x:c r="K112" s="17" t="str">
        <x:f>IF(COUNTA(A112:I112)=0,"",IF(OR(A112="",B112="",C112="",D112="",ISBLANK(G112)),"Check entry",IF(OR(NOT(ISNUMBER(A112)),AND(B112&lt;&gt;"Income",B112&lt;&gt;"Expense"),NOT(ISNUMBER(G112)),G112&lt;0,AND(H112&lt;&gt;"",NOT(ISNUMBER(H112))),H112&lt;0,AND(I112&lt;&gt;"",NOT(ISNUMBER(I112)))),"Check entry",IF(OR(B112&lt;&gt;"Expense",COUNTIFS(Masterlists!$F$6:$F$105,D112)&lt;&gt;1,E112="",COUNTIFS(Masterlists!$P$6:$P$105,E112)&lt;&gt;1,AND(M112&lt;&gt;"",COUNTIFS(Masterlists!$K$6:$K$105,M112)&lt;&gt;1)),"Check entry",IF(COUNTIFS($B$6:$B$205,B112,$C$6:$C$205,C112)&gt;1,"Duplicate ref",IF(J112&lt;0,"Overpaid",IF(J112=0,"Paid",IF(AND(I112&lt;&gt;"",I112&lt;TODAY()),"Overdue",IF(H112&gt;0,"Part-paid","Unpaid")))))))))</x:f>
      </x:c>
      <x:c r="L112" s="10"/>
      <x:c r="M112" s="42"/>
    </x:row>
    <x:row r="113" ht="23" customHeight="1">
      <x:c r="A113" s="19"/>
      <x:c r="B113" s="10"/>
      <x:c r="C113" s="10"/>
      <x:c r="D113" s="10"/>
      <x:c r="E113" s="10"/>
      <x:c r="F113" s="10"/>
      <x:c r="G113" s="14"/>
      <x:c r="H113" s="14"/>
      <x:c r="I113" s="20"/>
      <x:c r="J113" s="16" t="str">
        <x:f>IF(ISBLANK(G113),"",IF(AND(ISNUMBER(G113),OR(H113="",ISNUMBER(H113))),ROUND(G113-H113,2),""))</x:f>
      </x:c>
      <x:c r="K113" s="17" t="str">
        <x:f>IF(COUNTA(A113:I113)=0,"",IF(OR(A113="",B113="",C113="",D113="",ISBLANK(G113)),"Check entry",IF(OR(NOT(ISNUMBER(A113)),AND(B113&lt;&gt;"Income",B113&lt;&gt;"Expense"),NOT(ISNUMBER(G113)),G113&lt;0,AND(H113&lt;&gt;"",NOT(ISNUMBER(H113))),H113&lt;0,AND(I113&lt;&gt;"",NOT(ISNUMBER(I113)))),"Check entry",IF(OR(B113&lt;&gt;"Expense",COUNTIFS(Masterlists!$F$6:$F$105,D113)&lt;&gt;1,E113="",COUNTIFS(Masterlists!$P$6:$P$105,E113)&lt;&gt;1,AND(M113&lt;&gt;"",COUNTIFS(Masterlists!$K$6:$K$105,M113)&lt;&gt;1)),"Check entry",IF(COUNTIFS($B$6:$B$205,B113,$C$6:$C$205,C113)&gt;1,"Duplicate ref",IF(J113&lt;0,"Overpaid",IF(J113=0,"Paid",IF(AND(I113&lt;&gt;"",I113&lt;TODAY()),"Overdue",IF(H113&gt;0,"Part-paid","Unpaid")))))))))</x:f>
      </x:c>
      <x:c r="L113" s="10"/>
      <x:c r="M113" s="42"/>
    </x:row>
    <x:row r="114" ht="23" customHeight="1">
      <x:c r="A114" s="19"/>
      <x:c r="B114" s="10"/>
      <x:c r="C114" s="10"/>
      <x:c r="D114" s="10"/>
      <x:c r="E114" s="10"/>
      <x:c r="F114" s="10"/>
      <x:c r="G114" s="14"/>
      <x:c r="H114" s="14"/>
      <x:c r="I114" s="20"/>
      <x:c r="J114" s="16" t="str">
        <x:f>IF(ISBLANK(G114),"",IF(AND(ISNUMBER(G114),OR(H114="",ISNUMBER(H114))),ROUND(G114-H114,2),""))</x:f>
      </x:c>
      <x:c r="K114" s="17" t="str">
        <x:f>IF(COUNTA(A114:I114)=0,"",IF(OR(A114="",B114="",C114="",D114="",ISBLANK(G114)),"Check entry",IF(OR(NOT(ISNUMBER(A114)),AND(B114&lt;&gt;"Income",B114&lt;&gt;"Expense"),NOT(ISNUMBER(G114)),G114&lt;0,AND(H114&lt;&gt;"",NOT(ISNUMBER(H114))),H114&lt;0,AND(I114&lt;&gt;"",NOT(ISNUMBER(I114)))),"Check entry",IF(OR(B114&lt;&gt;"Expense",COUNTIFS(Masterlists!$F$6:$F$105,D114)&lt;&gt;1,E114="",COUNTIFS(Masterlists!$P$6:$P$105,E114)&lt;&gt;1,AND(M114&lt;&gt;"",COUNTIFS(Masterlists!$K$6:$K$105,M114)&lt;&gt;1)),"Check entry",IF(COUNTIFS($B$6:$B$205,B114,$C$6:$C$205,C114)&gt;1,"Duplicate ref",IF(J114&lt;0,"Overpaid",IF(J114=0,"Paid",IF(AND(I114&lt;&gt;"",I114&lt;TODAY()),"Overdue",IF(H114&gt;0,"Part-paid","Unpaid")))))))))</x:f>
      </x:c>
      <x:c r="L114" s="10"/>
      <x:c r="M114" s="42"/>
    </x:row>
    <x:row r="115" ht="23" customHeight="1">
      <x:c r="A115" s="19"/>
      <x:c r="B115" s="10"/>
      <x:c r="C115" s="10"/>
      <x:c r="D115" s="10"/>
      <x:c r="E115" s="10"/>
      <x:c r="F115" s="10"/>
      <x:c r="G115" s="14"/>
      <x:c r="H115" s="14"/>
      <x:c r="I115" s="20"/>
      <x:c r="J115" s="16" t="str">
        <x:f>IF(ISBLANK(G115),"",IF(AND(ISNUMBER(G115),OR(H115="",ISNUMBER(H115))),ROUND(G115-H115,2),""))</x:f>
      </x:c>
      <x:c r="K115" s="17" t="str">
        <x:f>IF(COUNTA(A115:I115)=0,"",IF(OR(A115="",B115="",C115="",D115="",ISBLANK(G115)),"Check entry",IF(OR(NOT(ISNUMBER(A115)),AND(B115&lt;&gt;"Income",B115&lt;&gt;"Expense"),NOT(ISNUMBER(G115)),G115&lt;0,AND(H115&lt;&gt;"",NOT(ISNUMBER(H115))),H115&lt;0,AND(I115&lt;&gt;"",NOT(ISNUMBER(I115)))),"Check entry",IF(OR(B115&lt;&gt;"Expense",COUNTIFS(Masterlists!$F$6:$F$105,D115)&lt;&gt;1,E115="",COUNTIFS(Masterlists!$P$6:$P$105,E115)&lt;&gt;1,AND(M115&lt;&gt;"",COUNTIFS(Masterlists!$K$6:$K$105,M115)&lt;&gt;1)),"Check entry",IF(COUNTIFS($B$6:$B$205,B115,$C$6:$C$205,C115)&gt;1,"Duplicate ref",IF(J115&lt;0,"Overpaid",IF(J115=0,"Paid",IF(AND(I115&lt;&gt;"",I115&lt;TODAY()),"Overdue",IF(H115&gt;0,"Part-paid","Unpaid")))))))))</x:f>
      </x:c>
      <x:c r="L115" s="10"/>
      <x:c r="M115" s="42"/>
    </x:row>
    <x:row r="116" ht="23" customHeight="1">
      <x:c r="A116" s="19"/>
      <x:c r="B116" s="10"/>
      <x:c r="C116" s="10"/>
      <x:c r="D116" s="10"/>
      <x:c r="E116" s="10"/>
      <x:c r="F116" s="10"/>
      <x:c r="G116" s="14"/>
      <x:c r="H116" s="14"/>
      <x:c r="I116" s="20"/>
      <x:c r="J116" s="16" t="str">
        <x:f>IF(ISBLANK(G116),"",IF(AND(ISNUMBER(G116),OR(H116="",ISNUMBER(H116))),ROUND(G116-H116,2),""))</x:f>
      </x:c>
      <x:c r="K116" s="17" t="str">
        <x:f>IF(COUNTA(A116:I116)=0,"",IF(OR(A116="",B116="",C116="",D116="",ISBLANK(G116)),"Check entry",IF(OR(NOT(ISNUMBER(A116)),AND(B116&lt;&gt;"Income",B116&lt;&gt;"Expense"),NOT(ISNUMBER(G116)),G116&lt;0,AND(H116&lt;&gt;"",NOT(ISNUMBER(H116))),H116&lt;0,AND(I116&lt;&gt;"",NOT(ISNUMBER(I116)))),"Check entry",IF(OR(B116&lt;&gt;"Expense",COUNTIFS(Masterlists!$F$6:$F$105,D116)&lt;&gt;1,E116="",COUNTIFS(Masterlists!$P$6:$P$105,E116)&lt;&gt;1,AND(M116&lt;&gt;"",COUNTIFS(Masterlists!$K$6:$K$105,M116)&lt;&gt;1)),"Check entry",IF(COUNTIFS($B$6:$B$205,B116,$C$6:$C$205,C116)&gt;1,"Duplicate ref",IF(J116&lt;0,"Overpaid",IF(J116=0,"Paid",IF(AND(I116&lt;&gt;"",I116&lt;TODAY()),"Overdue",IF(H116&gt;0,"Part-paid","Unpaid")))))))))</x:f>
      </x:c>
      <x:c r="L116" s="10"/>
      <x:c r="M116" s="42"/>
    </x:row>
    <x:row r="117" ht="23" customHeight="1">
      <x:c r="A117" s="19"/>
      <x:c r="B117" s="10"/>
      <x:c r="C117" s="10"/>
      <x:c r="D117" s="10"/>
      <x:c r="E117" s="10"/>
      <x:c r="F117" s="10"/>
      <x:c r="G117" s="14"/>
      <x:c r="H117" s="14"/>
      <x:c r="I117" s="20"/>
      <x:c r="J117" s="16" t="str">
        <x:f>IF(ISBLANK(G117),"",IF(AND(ISNUMBER(G117),OR(H117="",ISNUMBER(H117))),ROUND(G117-H117,2),""))</x:f>
      </x:c>
      <x:c r="K117" s="17" t="str">
        <x:f>IF(COUNTA(A117:I117)=0,"",IF(OR(A117="",B117="",C117="",D117="",ISBLANK(G117)),"Check entry",IF(OR(NOT(ISNUMBER(A117)),AND(B117&lt;&gt;"Income",B117&lt;&gt;"Expense"),NOT(ISNUMBER(G117)),G117&lt;0,AND(H117&lt;&gt;"",NOT(ISNUMBER(H117))),H117&lt;0,AND(I117&lt;&gt;"",NOT(ISNUMBER(I117)))),"Check entry",IF(OR(B117&lt;&gt;"Expense",COUNTIFS(Masterlists!$F$6:$F$105,D117)&lt;&gt;1,E117="",COUNTIFS(Masterlists!$P$6:$P$105,E117)&lt;&gt;1,AND(M117&lt;&gt;"",COUNTIFS(Masterlists!$K$6:$K$105,M117)&lt;&gt;1)),"Check entry",IF(COUNTIFS($B$6:$B$205,B117,$C$6:$C$205,C117)&gt;1,"Duplicate ref",IF(J117&lt;0,"Overpaid",IF(J117=0,"Paid",IF(AND(I117&lt;&gt;"",I117&lt;TODAY()),"Overdue",IF(H117&gt;0,"Part-paid","Unpaid")))))))))</x:f>
      </x:c>
      <x:c r="L117" s="10"/>
      <x:c r="M117" s="42"/>
    </x:row>
    <x:row r="118" ht="23" customHeight="1">
      <x:c r="A118" s="19"/>
      <x:c r="B118" s="10"/>
      <x:c r="C118" s="10"/>
      <x:c r="D118" s="10"/>
      <x:c r="E118" s="10"/>
      <x:c r="F118" s="10"/>
      <x:c r="G118" s="14"/>
      <x:c r="H118" s="14"/>
      <x:c r="I118" s="20"/>
      <x:c r="J118" s="16" t="str">
        <x:f>IF(ISBLANK(G118),"",IF(AND(ISNUMBER(G118),OR(H118="",ISNUMBER(H118))),ROUND(G118-H118,2),""))</x:f>
      </x:c>
      <x:c r="K118" s="17" t="str">
        <x:f>IF(COUNTA(A118:I118)=0,"",IF(OR(A118="",B118="",C118="",D118="",ISBLANK(G118)),"Check entry",IF(OR(NOT(ISNUMBER(A118)),AND(B118&lt;&gt;"Income",B118&lt;&gt;"Expense"),NOT(ISNUMBER(G118)),G118&lt;0,AND(H118&lt;&gt;"",NOT(ISNUMBER(H118))),H118&lt;0,AND(I118&lt;&gt;"",NOT(ISNUMBER(I118)))),"Check entry",IF(OR(B118&lt;&gt;"Expense",COUNTIFS(Masterlists!$F$6:$F$105,D118)&lt;&gt;1,E118="",COUNTIFS(Masterlists!$P$6:$P$105,E118)&lt;&gt;1,AND(M118&lt;&gt;"",COUNTIFS(Masterlists!$K$6:$K$105,M118)&lt;&gt;1)),"Check entry",IF(COUNTIFS($B$6:$B$205,B118,$C$6:$C$205,C118)&gt;1,"Duplicate ref",IF(J118&lt;0,"Overpaid",IF(J118=0,"Paid",IF(AND(I118&lt;&gt;"",I118&lt;TODAY()),"Overdue",IF(H118&gt;0,"Part-paid","Unpaid")))))))))</x:f>
      </x:c>
      <x:c r="L118" s="10"/>
      <x:c r="M118" s="42"/>
    </x:row>
    <x:row r="119" ht="23" customHeight="1">
      <x:c r="A119" s="19"/>
      <x:c r="B119" s="10"/>
      <x:c r="C119" s="10"/>
      <x:c r="D119" s="10"/>
      <x:c r="E119" s="10"/>
      <x:c r="F119" s="10"/>
      <x:c r="G119" s="14"/>
      <x:c r="H119" s="14"/>
      <x:c r="I119" s="20"/>
      <x:c r="J119" s="16" t="str">
        <x:f>IF(ISBLANK(G119),"",IF(AND(ISNUMBER(G119),OR(H119="",ISNUMBER(H119))),ROUND(G119-H119,2),""))</x:f>
      </x:c>
      <x:c r="K119" s="17" t="str">
        <x:f>IF(COUNTA(A119:I119)=0,"",IF(OR(A119="",B119="",C119="",D119="",ISBLANK(G119)),"Check entry",IF(OR(NOT(ISNUMBER(A119)),AND(B119&lt;&gt;"Income",B119&lt;&gt;"Expense"),NOT(ISNUMBER(G119)),G119&lt;0,AND(H119&lt;&gt;"",NOT(ISNUMBER(H119))),H119&lt;0,AND(I119&lt;&gt;"",NOT(ISNUMBER(I119)))),"Check entry",IF(OR(B119&lt;&gt;"Expense",COUNTIFS(Masterlists!$F$6:$F$105,D119)&lt;&gt;1,E119="",COUNTIFS(Masterlists!$P$6:$P$105,E119)&lt;&gt;1,AND(M119&lt;&gt;"",COUNTIFS(Masterlists!$K$6:$K$105,M119)&lt;&gt;1)),"Check entry",IF(COUNTIFS($B$6:$B$205,B119,$C$6:$C$205,C119)&gt;1,"Duplicate ref",IF(J119&lt;0,"Overpaid",IF(J119=0,"Paid",IF(AND(I119&lt;&gt;"",I119&lt;TODAY()),"Overdue",IF(H119&gt;0,"Part-paid","Unpaid")))))))))</x:f>
      </x:c>
      <x:c r="L119" s="10"/>
      <x:c r="M119" s="42"/>
    </x:row>
    <x:row r="120" ht="23" customHeight="1">
      <x:c r="A120" s="19"/>
      <x:c r="B120" s="10"/>
      <x:c r="C120" s="10"/>
      <x:c r="D120" s="10"/>
      <x:c r="E120" s="10"/>
      <x:c r="F120" s="10"/>
      <x:c r="G120" s="14"/>
      <x:c r="H120" s="14"/>
      <x:c r="I120" s="20"/>
      <x:c r="J120" s="16" t="str">
        <x:f>IF(ISBLANK(G120),"",IF(AND(ISNUMBER(G120),OR(H120="",ISNUMBER(H120))),ROUND(G120-H120,2),""))</x:f>
      </x:c>
      <x:c r="K120" s="17" t="str">
        <x:f>IF(COUNTA(A120:I120)=0,"",IF(OR(A120="",B120="",C120="",D120="",ISBLANK(G120)),"Check entry",IF(OR(NOT(ISNUMBER(A120)),AND(B120&lt;&gt;"Income",B120&lt;&gt;"Expense"),NOT(ISNUMBER(G120)),G120&lt;0,AND(H120&lt;&gt;"",NOT(ISNUMBER(H120))),H120&lt;0,AND(I120&lt;&gt;"",NOT(ISNUMBER(I120)))),"Check entry",IF(OR(B120&lt;&gt;"Expense",COUNTIFS(Masterlists!$F$6:$F$105,D120)&lt;&gt;1,E120="",COUNTIFS(Masterlists!$P$6:$P$105,E120)&lt;&gt;1,AND(M120&lt;&gt;"",COUNTIFS(Masterlists!$K$6:$K$105,M120)&lt;&gt;1)),"Check entry",IF(COUNTIFS($B$6:$B$205,B120,$C$6:$C$205,C120)&gt;1,"Duplicate ref",IF(J120&lt;0,"Overpaid",IF(J120=0,"Paid",IF(AND(I120&lt;&gt;"",I120&lt;TODAY()),"Overdue",IF(H120&gt;0,"Part-paid","Unpaid")))))))))</x:f>
      </x:c>
      <x:c r="L120" s="10"/>
      <x:c r="M120" s="42"/>
    </x:row>
    <x:row r="121" ht="23" customHeight="1">
      <x:c r="A121" s="19"/>
      <x:c r="B121" s="10"/>
      <x:c r="C121" s="10"/>
      <x:c r="D121" s="10"/>
      <x:c r="E121" s="10"/>
      <x:c r="F121" s="10"/>
      <x:c r="G121" s="14"/>
      <x:c r="H121" s="14"/>
      <x:c r="I121" s="20"/>
      <x:c r="J121" s="16" t="str">
        <x:f>IF(ISBLANK(G121),"",IF(AND(ISNUMBER(G121),OR(H121="",ISNUMBER(H121))),ROUND(G121-H121,2),""))</x:f>
      </x:c>
      <x:c r="K121" s="17" t="str">
        <x:f>IF(COUNTA(A121:I121)=0,"",IF(OR(A121="",B121="",C121="",D121="",ISBLANK(G121)),"Check entry",IF(OR(NOT(ISNUMBER(A121)),AND(B121&lt;&gt;"Income",B121&lt;&gt;"Expense"),NOT(ISNUMBER(G121)),G121&lt;0,AND(H121&lt;&gt;"",NOT(ISNUMBER(H121))),H121&lt;0,AND(I121&lt;&gt;"",NOT(ISNUMBER(I121)))),"Check entry",IF(OR(B121&lt;&gt;"Expense",COUNTIFS(Masterlists!$F$6:$F$105,D121)&lt;&gt;1,E121="",COUNTIFS(Masterlists!$P$6:$P$105,E121)&lt;&gt;1,AND(M121&lt;&gt;"",COUNTIFS(Masterlists!$K$6:$K$105,M121)&lt;&gt;1)),"Check entry",IF(COUNTIFS($B$6:$B$205,B121,$C$6:$C$205,C121)&gt;1,"Duplicate ref",IF(J121&lt;0,"Overpaid",IF(J121=0,"Paid",IF(AND(I121&lt;&gt;"",I121&lt;TODAY()),"Overdue",IF(H121&gt;0,"Part-paid","Unpaid")))))))))</x:f>
      </x:c>
      <x:c r="L121" s="10"/>
      <x:c r="M121" s="42"/>
    </x:row>
    <x:row r="122" ht="23" customHeight="1">
      <x:c r="A122" s="19"/>
      <x:c r="B122" s="10"/>
      <x:c r="C122" s="10"/>
      <x:c r="D122" s="10"/>
      <x:c r="E122" s="10"/>
      <x:c r="F122" s="10"/>
      <x:c r="G122" s="14"/>
      <x:c r="H122" s="14"/>
      <x:c r="I122" s="20"/>
      <x:c r="J122" s="16" t="str">
        <x:f>IF(ISBLANK(G122),"",IF(AND(ISNUMBER(G122),OR(H122="",ISNUMBER(H122))),ROUND(G122-H122,2),""))</x:f>
      </x:c>
      <x:c r="K122" s="17" t="str">
        <x:f>IF(COUNTA(A122:I122)=0,"",IF(OR(A122="",B122="",C122="",D122="",ISBLANK(G122)),"Check entry",IF(OR(NOT(ISNUMBER(A122)),AND(B122&lt;&gt;"Income",B122&lt;&gt;"Expense"),NOT(ISNUMBER(G122)),G122&lt;0,AND(H122&lt;&gt;"",NOT(ISNUMBER(H122))),H122&lt;0,AND(I122&lt;&gt;"",NOT(ISNUMBER(I122)))),"Check entry",IF(OR(B122&lt;&gt;"Expense",COUNTIFS(Masterlists!$F$6:$F$105,D122)&lt;&gt;1,E122="",COUNTIFS(Masterlists!$P$6:$P$105,E122)&lt;&gt;1,AND(M122&lt;&gt;"",COUNTIFS(Masterlists!$K$6:$K$105,M122)&lt;&gt;1)),"Check entry",IF(COUNTIFS($B$6:$B$205,B122,$C$6:$C$205,C122)&gt;1,"Duplicate ref",IF(J122&lt;0,"Overpaid",IF(J122=0,"Paid",IF(AND(I122&lt;&gt;"",I122&lt;TODAY()),"Overdue",IF(H122&gt;0,"Part-paid","Unpaid")))))))))</x:f>
      </x:c>
      <x:c r="L122" s="10"/>
      <x:c r="M122" s="42"/>
    </x:row>
    <x:row r="123" ht="23" customHeight="1">
      <x:c r="A123" s="19"/>
      <x:c r="B123" s="10"/>
      <x:c r="C123" s="10"/>
      <x:c r="D123" s="10"/>
      <x:c r="E123" s="10"/>
      <x:c r="F123" s="10"/>
      <x:c r="G123" s="14"/>
      <x:c r="H123" s="14"/>
      <x:c r="I123" s="20"/>
      <x:c r="J123" s="16" t="str">
        <x:f>IF(ISBLANK(G123),"",IF(AND(ISNUMBER(G123),OR(H123="",ISNUMBER(H123))),ROUND(G123-H123,2),""))</x:f>
      </x:c>
      <x:c r="K123" s="17" t="str">
        <x:f>IF(COUNTA(A123:I123)=0,"",IF(OR(A123="",B123="",C123="",D123="",ISBLANK(G123)),"Check entry",IF(OR(NOT(ISNUMBER(A123)),AND(B123&lt;&gt;"Income",B123&lt;&gt;"Expense"),NOT(ISNUMBER(G123)),G123&lt;0,AND(H123&lt;&gt;"",NOT(ISNUMBER(H123))),H123&lt;0,AND(I123&lt;&gt;"",NOT(ISNUMBER(I123)))),"Check entry",IF(OR(B123&lt;&gt;"Expense",COUNTIFS(Masterlists!$F$6:$F$105,D123)&lt;&gt;1,E123="",COUNTIFS(Masterlists!$P$6:$P$105,E123)&lt;&gt;1,AND(M123&lt;&gt;"",COUNTIFS(Masterlists!$K$6:$K$105,M123)&lt;&gt;1)),"Check entry",IF(COUNTIFS($B$6:$B$205,B123,$C$6:$C$205,C123)&gt;1,"Duplicate ref",IF(J123&lt;0,"Overpaid",IF(J123=0,"Paid",IF(AND(I123&lt;&gt;"",I123&lt;TODAY()),"Overdue",IF(H123&gt;0,"Part-paid","Unpaid")))))))))</x:f>
      </x:c>
      <x:c r="L123" s="10"/>
      <x:c r="M123" s="42"/>
    </x:row>
    <x:row r="124" ht="23" customHeight="1">
      <x:c r="A124" s="19"/>
      <x:c r="B124" s="10"/>
      <x:c r="C124" s="10"/>
      <x:c r="D124" s="10"/>
      <x:c r="E124" s="10"/>
      <x:c r="F124" s="10"/>
      <x:c r="G124" s="14"/>
      <x:c r="H124" s="14"/>
      <x:c r="I124" s="20"/>
      <x:c r="J124" s="16" t="str">
        <x:f>IF(ISBLANK(G124),"",IF(AND(ISNUMBER(G124),OR(H124="",ISNUMBER(H124))),ROUND(G124-H124,2),""))</x:f>
      </x:c>
      <x:c r="K124" s="17" t="str">
        <x:f>IF(COUNTA(A124:I124)=0,"",IF(OR(A124="",B124="",C124="",D124="",ISBLANK(G124)),"Check entry",IF(OR(NOT(ISNUMBER(A124)),AND(B124&lt;&gt;"Income",B124&lt;&gt;"Expense"),NOT(ISNUMBER(G124)),G124&lt;0,AND(H124&lt;&gt;"",NOT(ISNUMBER(H124))),H124&lt;0,AND(I124&lt;&gt;"",NOT(ISNUMBER(I124)))),"Check entry",IF(OR(B124&lt;&gt;"Expense",COUNTIFS(Masterlists!$F$6:$F$105,D124)&lt;&gt;1,E124="",COUNTIFS(Masterlists!$P$6:$P$105,E124)&lt;&gt;1,AND(M124&lt;&gt;"",COUNTIFS(Masterlists!$K$6:$K$105,M124)&lt;&gt;1)),"Check entry",IF(COUNTIFS($B$6:$B$205,B124,$C$6:$C$205,C124)&gt;1,"Duplicate ref",IF(J124&lt;0,"Overpaid",IF(J124=0,"Paid",IF(AND(I124&lt;&gt;"",I124&lt;TODAY()),"Overdue",IF(H124&gt;0,"Part-paid","Unpaid")))))))))</x:f>
      </x:c>
      <x:c r="L124" s="10"/>
      <x:c r="M124" s="42"/>
    </x:row>
    <x:row r="125" ht="23" customHeight="1">
      <x:c r="A125" s="19"/>
      <x:c r="B125" s="10"/>
      <x:c r="C125" s="10"/>
      <x:c r="D125" s="10"/>
      <x:c r="E125" s="10"/>
      <x:c r="F125" s="10"/>
      <x:c r="G125" s="14"/>
      <x:c r="H125" s="14"/>
      <x:c r="I125" s="20"/>
      <x:c r="J125" s="16" t="str">
        <x:f>IF(ISBLANK(G125),"",IF(AND(ISNUMBER(G125),OR(H125="",ISNUMBER(H125))),ROUND(G125-H125,2),""))</x:f>
      </x:c>
      <x:c r="K125" s="17" t="str">
        <x:f>IF(COUNTA(A125:I125)=0,"",IF(OR(A125="",B125="",C125="",D125="",ISBLANK(G125)),"Check entry",IF(OR(NOT(ISNUMBER(A125)),AND(B125&lt;&gt;"Income",B125&lt;&gt;"Expense"),NOT(ISNUMBER(G125)),G125&lt;0,AND(H125&lt;&gt;"",NOT(ISNUMBER(H125))),H125&lt;0,AND(I125&lt;&gt;"",NOT(ISNUMBER(I125)))),"Check entry",IF(OR(B125&lt;&gt;"Expense",COUNTIFS(Masterlists!$F$6:$F$105,D125)&lt;&gt;1,E125="",COUNTIFS(Masterlists!$P$6:$P$105,E125)&lt;&gt;1,AND(M125&lt;&gt;"",COUNTIFS(Masterlists!$K$6:$K$105,M125)&lt;&gt;1)),"Check entry",IF(COUNTIFS($B$6:$B$205,B125,$C$6:$C$205,C125)&gt;1,"Duplicate ref",IF(J125&lt;0,"Overpaid",IF(J125=0,"Paid",IF(AND(I125&lt;&gt;"",I125&lt;TODAY()),"Overdue",IF(H125&gt;0,"Part-paid","Unpaid")))))))))</x:f>
      </x:c>
      <x:c r="L125" s="10"/>
      <x:c r="M125" s="42"/>
    </x:row>
    <x:row r="126" ht="23" customHeight="1">
      <x:c r="A126" s="19"/>
      <x:c r="B126" s="10"/>
      <x:c r="C126" s="10"/>
      <x:c r="D126" s="10"/>
      <x:c r="E126" s="10"/>
      <x:c r="F126" s="10"/>
      <x:c r="G126" s="14"/>
      <x:c r="H126" s="14"/>
      <x:c r="I126" s="20"/>
      <x:c r="J126" s="16" t="str">
        <x:f>IF(ISBLANK(G126),"",IF(AND(ISNUMBER(G126),OR(H126="",ISNUMBER(H126))),ROUND(G126-H126,2),""))</x:f>
      </x:c>
      <x:c r="K126" s="17" t="str">
        <x:f>IF(COUNTA(A126:I126)=0,"",IF(OR(A126="",B126="",C126="",D126="",ISBLANK(G126)),"Check entry",IF(OR(NOT(ISNUMBER(A126)),AND(B126&lt;&gt;"Income",B126&lt;&gt;"Expense"),NOT(ISNUMBER(G126)),G126&lt;0,AND(H126&lt;&gt;"",NOT(ISNUMBER(H126))),H126&lt;0,AND(I126&lt;&gt;"",NOT(ISNUMBER(I126)))),"Check entry",IF(OR(B126&lt;&gt;"Expense",COUNTIFS(Masterlists!$F$6:$F$105,D126)&lt;&gt;1,E126="",COUNTIFS(Masterlists!$P$6:$P$105,E126)&lt;&gt;1,AND(M126&lt;&gt;"",COUNTIFS(Masterlists!$K$6:$K$105,M126)&lt;&gt;1)),"Check entry",IF(COUNTIFS($B$6:$B$205,B126,$C$6:$C$205,C126)&gt;1,"Duplicate ref",IF(J126&lt;0,"Overpaid",IF(J126=0,"Paid",IF(AND(I126&lt;&gt;"",I126&lt;TODAY()),"Overdue",IF(H126&gt;0,"Part-paid","Unpaid")))))))))</x:f>
      </x:c>
      <x:c r="L126" s="10"/>
      <x:c r="M126" s="42"/>
    </x:row>
    <x:row r="127" ht="23" customHeight="1">
      <x:c r="A127" s="19"/>
      <x:c r="B127" s="10"/>
      <x:c r="C127" s="10"/>
      <x:c r="D127" s="10"/>
      <x:c r="E127" s="10"/>
      <x:c r="F127" s="10"/>
      <x:c r="G127" s="14"/>
      <x:c r="H127" s="14"/>
      <x:c r="I127" s="20"/>
      <x:c r="J127" s="16" t="str">
        <x:f>IF(ISBLANK(G127),"",IF(AND(ISNUMBER(G127),OR(H127="",ISNUMBER(H127))),ROUND(G127-H127,2),""))</x:f>
      </x:c>
      <x:c r="K127" s="17" t="str">
        <x:f>IF(COUNTA(A127:I127)=0,"",IF(OR(A127="",B127="",C127="",D127="",ISBLANK(G127)),"Check entry",IF(OR(NOT(ISNUMBER(A127)),AND(B127&lt;&gt;"Income",B127&lt;&gt;"Expense"),NOT(ISNUMBER(G127)),G127&lt;0,AND(H127&lt;&gt;"",NOT(ISNUMBER(H127))),H127&lt;0,AND(I127&lt;&gt;"",NOT(ISNUMBER(I127)))),"Check entry",IF(OR(B127&lt;&gt;"Expense",COUNTIFS(Masterlists!$F$6:$F$105,D127)&lt;&gt;1,E127="",COUNTIFS(Masterlists!$P$6:$P$105,E127)&lt;&gt;1,AND(M127&lt;&gt;"",COUNTIFS(Masterlists!$K$6:$K$105,M127)&lt;&gt;1)),"Check entry",IF(COUNTIFS($B$6:$B$205,B127,$C$6:$C$205,C127)&gt;1,"Duplicate ref",IF(J127&lt;0,"Overpaid",IF(J127=0,"Paid",IF(AND(I127&lt;&gt;"",I127&lt;TODAY()),"Overdue",IF(H127&gt;0,"Part-paid","Unpaid")))))))))</x:f>
      </x:c>
      <x:c r="L127" s="10"/>
      <x:c r="M127" s="42"/>
    </x:row>
    <x:row r="128" ht="23" customHeight="1">
      <x:c r="A128" s="19"/>
      <x:c r="B128" s="10"/>
      <x:c r="C128" s="10"/>
      <x:c r="D128" s="10"/>
      <x:c r="E128" s="10"/>
      <x:c r="F128" s="10"/>
      <x:c r="G128" s="14"/>
      <x:c r="H128" s="14"/>
      <x:c r="I128" s="20"/>
      <x:c r="J128" s="16" t="str">
        <x:f>IF(ISBLANK(G128),"",IF(AND(ISNUMBER(G128),OR(H128="",ISNUMBER(H128))),ROUND(G128-H128,2),""))</x:f>
      </x:c>
      <x:c r="K128" s="17" t="str">
        <x:f>IF(COUNTA(A128:I128)=0,"",IF(OR(A128="",B128="",C128="",D128="",ISBLANK(G128)),"Check entry",IF(OR(NOT(ISNUMBER(A128)),AND(B128&lt;&gt;"Income",B128&lt;&gt;"Expense"),NOT(ISNUMBER(G128)),G128&lt;0,AND(H128&lt;&gt;"",NOT(ISNUMBER(H128))),H128&lt;0,AND(I128&lt;&gt;"",NOT(ISNUMBER(I128)))),"Check entry",IF(OR(B128&lt;&gt;"Expense",COUNTIFS(Masterlists!$F$6:$F$105,D128)&lt;&gt;1,E128="",COUNTIFS(Masterlists!$P$6:$P$105,E128)&lt;&gt;1,AND(M128&lt;&gt;"",COUNTIFS(Masterlists!$K$6:$K$105,M128)&lt;&gt;1)),"Check entry",IF(COUNTIFS($B$6:$B$205,B128,$C$6:$C$205,C128)&gt;1,"Duplicate ref",IF(J128&lt;0,"Overpaid",IF(J128=0,"Paid",IF(AND(I128&lt;&gt;"",I128&lt;TODAY()),"Overdue",IF(H128&gt;0,"Part-paid","Unpaid")))))))))</x:f>
      </x:c>
      <x:c r="L128" s="10"/>
      <x:c r="M128" s="42"/>
    </x:row>
    <x:row r="129" ht="23" customHeight="1">
      <x:c r="A129" s="19"/>
      <x:c r="B129" s="10"/>
      <x:c r="C129" s="10"/>
      <x:c r="D129" s="10"/>
      <x:c r="E129" s="10"/>
      <x:c r="F129" s="10"/>
      <x:c r="G129" s="14"/>
      <x:c r="H129" s="14"/>
      <x:c r="I129" s="20"/>
      <x:c r="J129" s="16" t="str">
        <x:f>IF(ISBLANK(G129),"",IF(AND(ISNUMBER(G129),OR(H129="",ISNUMBER(H129))),ROUND(G129-H129,2),""))</x:f>
      </x:c>
      <x:c r="K129" s="17" t="str">
        <x:f>IF(COUNTA(A129:I129)=0,"",IF(OR(A129="",B129="",C129="",D129="",ISBLANK(G129)),"Check entry",IF(OR(NOT(ISNUMBER(A129)),AND(B129&lt;&gt;"Income",B129&lt;&gt;"Expense"),NOT(ISNUMBER(G129)),G129&lt;0,AND(H129&lt;&gt;"",NOT(ISNUMBER(H129))),H129&lt;0,AND(I129&lt;&gt;"",NOT(ISNUMBER(I129)))),"Check entry",IF(OR(B129&lt;&gt;"Expense",COUNTIFS(Masterlists!$F$6:$F$105,D129)&lt;&gt;1,E129="",COUNTIFS(Masterlists!$P$6:$P$105,E129)&lt;&gt;1,AND(M129&lt;&gt;"",COUNTIFS(Masterlists!$K$6:$K$105,M129)&lt;&gt;1)),"Check entry",IF(COUNTIFS($B$6:$B$205,B129,$C$6:$C$205,C129)&gt;1,"Duplicate ref",IF(J129&lt;0,"Overpaid",IF(J129=0,"Paid",IF(AND(I129&lt;&gt;"",I129&lt;TODAY()),"Overdue",IF(H129&gt;0,"Part-paid","Unpaid")))))))))</x:f>
      </x:c>
      <x:c r="L129" s="10"/>
      <x:c r="M129" s="42"/>
    </x:row>
    <x:row r="130" ht="23" customHeight="1">
      <x:c r="A130" s="19"/>
      <x:c r="B130" s="10"/>
      <x:c r="C130" s="10"/>
      <x:c r="D130" s="10"/>
      <x:c r="E130" s="10"/>
      <x:c r="F130" s="10"/>
      <x:c r="G130" s="14"/>
      <x:c r="H130" s="14"/>
      <x:c r="I130" s="20"/>
      <x:c r="J130" s="16" t="str">
        <x:f>IF(ISBLANK(G130),"",IF(AND(ISNUMBER(G130),OR(H130="",ISNUMBER(H130))),ROUND(G130-H130,2),""))</x:f>
      </x:c>
      <x:c r="K130" s="17" t="str">
        <x:f>IF(COUNTA(A130:I130)=0,"",IF(OR(A130="",B130="",C130="",D130="",ISBLANK(G130)),"Check entry",IF(OR(NOT(ISNUMBER(A130)),AND(B130&lt;&gt;"Income",B130&lt;&gt;"Expense"),NOT(ISNUMBER(G130)),G130&lt;0,AND(H130&lt;&gt;"",NOT(ISNUMBER(H130))),H130&lt;0,AND(I130&lt;&gt;"",NOT(ISNUMBER(I130)))),"Check entry",IF(OR(B130&lt;&gt;"Expense",COUNTIFS(Masterlists!$F$6:$F$105,D130)&lt;&gt;1,E130="",COUNTIFS(Masterlists!$P$6:$P$105,E130)&lt;&gt;1,AND(M130&lt;&gt;"",COUNTIFS(Masterlists!$K$6:$K$105,M130)&lt;&gt;1)),"Check entry",IF(COUNTIFS($B$6:$B$205,B130,$C$6:$C$205,C130)&gt;1,"Duplicate ref",IF(J130&lt;0,"Overpaid",IF(J130=0,"Paid",IF(AND(I130&lt;&gt;"",I130&lt;TODAY()),"Overdue",IF(H130&gt;0,"Part-paid","Unpaid")))))))))</x:f>
      </x:c>
      <x:c r="L130" s="10"/>
      <x:c r="M130" s="42"/>
    </x:row>
    <x:row r="131" ht="23" customHeight="1">
      <x:c r="A131" s="19"/>
      <x:c r="B131" s="10"/>
      <x:c r="C131" s="10"/>
      <x:c r="D131" s="10"/>
      <x:c r="E131" s="10"/>
      <x:c r="F131" s="10"/>
      <x:c r="G131" s="14"/>
      <x:c r="H131" s="14"/>
      <x:c r="I131" s="20"/>
      <x:c r="J131" s="16" t="str">
        <x:f>IF(ISBLANK(G131),"",IF(AND(ISNUMBER(G131),OR(H131="",ISNUMBER(H131))),ROUND(G131-H131,2),""))</x:f>
      </x:c>
      <x:c r="K131" s="17" t="str">
        <x:f>IF(COUNTA(A131:I131)=0,"",IF(OR(A131="",B131="",C131="",D131="",ISBLANK(G131)),"Check entry",IF(OR(NOT(ISNUMBER(A131)),AND(B131&lt;&gt;"Income",B131&lt;&gt;"Expense"),NOT(ISNUMBER(G131)),G131&lt;0,AND(H131&lt;&gt;"",NOT(ISNUMBER(H131))),H131&lt;0,AND(I131&lt;&gt;"",NOT(ISNUMBER(I131)))),"Check entry",IF(OR(B131&lt;&gt;"Expense",COUNTIFS(Masterlists!$F$6:$F$105,D131)&lt;&gt;1,E131="",COUNTIFS(Masterlists!$P$6:$P$105,E131)&lt;&gt;1,AND(M131&lt;&gt;"",COUNTIFS(Masterlists!$K$6:$K$105,M131)&lt;&gt;1)),"Check entry",IF(COUNTIFS($B$6:$B$205,B131,$C$6:$C$205,C131)&gt;1,"Duplicate ref",IF(J131&lt;0,"Overpaid",IF(J131=0,"Paid",IF(AND(I131&lt;&gt;"",I131&lt;TODAY()),"Overdue",IF(H131&gt;0,"Part-paid","Unpaid")))))))))</x:f>
      </x:c>
      <x:c r="L131" s="10"/>
      <x:c r="M131" s="42"/>
    </x:row>
    <x:row r="132" ht="23" customHeight="1">
      <x:c r="A132" s="19"/>
      <x:c r="B132" s="10"/>
      <x:c r="C132" s="10"/>
      <x:c r="D132" s="10"/>
      <x:c r="E132" s="10"/>
      <x:c r="F132" s="10"/>
      <x:c r="G132" s="14"/>
      <x:c r="H132" s="14"/>
      <x:c r="I132" s="20"/>
      <x:c r="J132" s="16" t="str">
        <x:f>IF(ISBLANK(G132),"",IF(AND(ISNUMBER(G132),OR(H132="",ISNUMBER(H132))),ROUND(G132-H132,2),""))</x:f>
      </x:c>
      <x:c r="K132" s="17" t="str">
        <x:f>IF(COUNTA(A132:I132)=0,"",IF(OR(A132="",B132="",C132="",D132="",ISBLANK(G132)),"Check entry",IF(OR(NOT(ISNUMBER(A132)),AND(B132&lt;&gt;"Income",B132&lt;&gt;"Expense"),NOT(ISNUMBER(G132)),G132&lt;0,AND(H132&lt;&gt;"",NOT(ISNUMBER(H132))),H132&lt;0,AND(I132&lt;&gt;"",NOT(ISNUMBER(I132)))),"Check entry",IF(OR(B132&lt;&gt;"Expense",COUNTIFS(Masterlists!$F$6:$F$105,D132)&lt;&gt;1,E132="",COUNTIFS(Masterlists!$P$6:$P$105,E132)&lt;&gt;1,AND(M132&lt;&gt;"",COUNTIFS(Masterlists!$K$6:$K$105,M132)&lt;&gt;1)),"Check entry",IF(COUNTIFS($B$6:$B$205,B132,$C$6:$C$205,C132)&gt;1,"Duplicate ref",IF(J132&lt;0,"Overpaid",IF(J132=0,"Paid",IF(AND(I132&lt;&gt;"",I132&lt;TODAY()),"Overdue",IF(H132&gt;0,"Part-paid","Unpaid")))))))))</x:f>
      </x:c>
      <x:c r="L132" s="10"/>
      <x:c r="M132" s="42"/>
    </x:row>
    <x:row r="133" ht="23" customHeight="1">
      <x:c r="A133" s="19"/>
      <x:c r="B133" s="10"/>
      <x:c r="C133" s="10"/>
      <x:c r="D133" s="10"/>
      <x:c r="E133" s="10"/>
      <x:c r="F133" s="10"/>
      <x:c r="G133" s="14"/>
      <x:c r="H133" s="14"/>
      <x:c r="I133" s="20"/>
      <x:c r="J133" s="16" t="str">
        <x:f>IF(ISBLANK(G133),"",IF(AND(ISNUMBER(G133),OR(H133="",ISNUMBER(H133))),ROUND(G133-H133,2),""))</x:f>
      </x:c>
      <x:c r="K133" s="17" t="str">
        <x:f>IF(COUNTA(A133:I133)=0,"",IF(OR(A133="",B133="",C133="",D133="",ISBLANK(G133)),"Check entry",IF(OR(NOT(ISNUMBER(A133)),AND(B133&lt;&gt;"Income",B133&lt;&gt;"Expense"),NOT(ISNUMBER(G133)),G133&lt;0,AND(H133&lt;&gt;"",NOT(ISNUMBER(H133))),H133&lt;0,AND(I133&lt;&gt;"",NOT(ISNUMBER(I133)))),"Check entry",IF(OR(B133&lt;&gt;"Expense",COUNTIFS(Masterlists!$F$6:$F$105,D133)&lt;&gt;1,E133="",COUNTIFS(Masterlists!$P$6:$P$105,E133)&lt;&gt;1,AND(M133&lt;&gt;"",COUNTIFS(Masterlists!$K$6:$K$105,M133)&lt;&gt;1)),"Check entry",IF(COUNTIFS($B$6:$B$205,B133,$C$6:$C$205,C133)&gt;1,"Duplicate ref",IF(J133&lt;0,"Overpaid",IF(J133=0,"Paid",IF(AND(I133&lt;&gt;"",I133&lt;TODAY()),"Overdue",IF(H133&gt;0,"Part-paid","Unpaid")))))))))</x:f>
      </x:c>
      <x:c r="L133" s="10"/>
      <x:c r="M133" s="42"/>
    </x:row>
    <x:row r="134" ht="23" customHeight="1">
      <x:c r="A134" s="19"/>
      <x:c r="B134" s="10"/>
      <x:c r="C134" s="10"/>
      <x:c r="D134" s="10"/>
      <x:c r="E134" s="10"/>
      <x:c r="F134" s="10"/>
      <x:c r="G134" s="14"/>
      <x:c r="H134" s="14"/>
      <x:c r="I134" s="20"/>
      <x:c r="J134" s="16" t="str">
        <x:f>IF(ISBLANK(G134),"",IF(AND(ISNUMBER(G134),OR(H134="",ISNUMBER(H134))),ROUND(G134-H134,2),""))</x:f>
      </x:c>
      <x:c r="K134" s="17" t="str">
        <x:f>IF(COUNTA(A134:I134)=0,"",IF(OR(A134="",B134="",C134="",D134="",ISBLANK(G134)),"Check entry",IF(OR(NOT(ISNUMBER(A134)),AND(B134&lt;&gt;"Income",B134&lt;&gt;"Expense"),NOT(ISNUMBER(G134)),G134&lt;0,AND(H134&lt;&gt;"",NOT(ISNUMBER(H134))),H134&lt;0,AND(I134&lt;&gt;"",NOT(ISNUMBER(I134)))),"Check entry",IF(OR(B134&lt;&gt;"Expense",COUNTIFS(Masterlists!$F$6:$F$105,D134)&lt;&gt;1,E134="",COUNTIFS(Masterlists!$P$6:$P$105,E134)&lt;&gt;1,AND(M134&lt;&gt;"",COUNTIFS(Masterlists!$K$6:$K$105,M134)&lt;&gt;1)),"Check entry",IF(COUNTIFS($B$6:$B$205,B134,$C$6:$C$205,C134)&gt;1,"Duplicate ref",IF(J134&lt;0,"Overpaid",IF(J134=0,"Paid",IF(AND(I134&lt;&gt;"",I134&lt;TODAY()),"Overdue",IF(H134&gt;0,"Part-paid","Unpaid")))))))))</x:f>
      </x:c>
      <x:c r="L134" s="10"/>
      <x:c r="M134" s="42"/>
    </x:row>
    <x:row r="135" ht="23" customHeight="1">
      <x:c r="A135" s="19"/>
      <x:c r="B135" s="10"/>
      <x:c r="C135" s="10"/>
      <x:c r="D135" s="10"/>
      <x:c r="E135" s="10"/>
      <x:c r="F135" s="10"/>
      <x:c r="G135" s="14"/>
      <x:c r="H135" s="14"/>
      <x:c r="I135" s="20"/>
      <x:c r="J135" s="16" t="str">
        <x:f>IF(ISBLANK(G135),"",IF(AND(ISNUMBER(G135),OR(H135="",ISNUMBER(H135))),ROUND(G135-H135,2),""))</x:f>
      </x:c>
      <x:c r="K135" s="17" t="str">
        <x:f>IF(COUNTA(A135:I135)=0,"",IF(OR(A135="",B135="",C135="",D135="",ISBLANK(G135)),"Check entry",IF(OR(NOT(ISNUMBER(A135)),AND(B135&lt;&gt;"Income",B135&lt;&gt;"Expense"),NOT(ISNUMBER(G135)),G135&lt;0,AND(H135&lt;&gt;"",NOT(ISNUMBER(H135))),H135&lt;0,AND(I135&lt;&gt;"",NOT(ISNUMBER(I135)))),"Check entry",IF(OR(B135&lt;&gt;"Expense",COUNTIFS(Masterlists!$F$6:$F$105,D135)&lt;&gt;1,E135="",COUNTIFS(Masterlists!$P$6:$P$105,E135)&lt;&gt;1,AND(M135&lt;&gt;"",COUNTIFS(Masterlists!$K$6:$K$105,M135)&lt;&gt;1)),"Check entry",IF(COUNTIFS($B$6:$B$205,B135,$C$6:$C$205,C135)&gt;1,"Duplicate ref",IF(J135&lt;0,"Overpaid",IF(J135=0,"Paid",IF(AND(I135&lt;&gt;"",I135&lt;TODAY()),"Overdue",IF(H135&gt;0,"Part-paid","Unpaid")))))))))</x:f>
      </x:c>
      <x:c r="L135" s="10"/>
      <x:c r="M135" s="42"/>
    </x:row>
    <x:row r="136" ht="23" customHeight="1">
      <x:c r="A136" s="19"/>
      <x:c r="B136" s="10"/>
      <x:c r="C136" s="10"/>
      <x:c r="D136" s="10"/>
      <x:c r="E136" s="10"/>
      <x:c r="F136" s="10"/>
      <x:c r="G136" s="14"/>
      <x:c r="H136" s="14"/>
      <x:c r="I136" s="20"/>
      <x:c r="J136" s="16" t="str">
        <x:f>IF(ISBLANK(G136),"",IF(AND(ISNUMBER(G136),OR(H136="",ISNUMBER(H136))),ROUND(G136-H136,2),""))</x:f>
      </x:c>
      <x:c r="K136" s="17" t="str">
        <x:f>IF(COUNTA(A136:I136)=0,"",IF(OR(A136="",B136="",C136="",D136="",ISBLANK(G136)),"Check entry",IF(OR(NOT(ISNUMBER(A136)),AND(B136&lt;&gt;"Income",B136&lt;&gt;"Expense"),NOT(ISNUMBER(G136)),G136&lt;0,AND(H136&lt;&gt;"",NOT(ISNUMBER(H136))),H136&lt;0,AND(I136&lt;&gt;"",NOT(ISNUMBER(I136)))),"Check entry",IF(OR(B136&lt;&gt;"Expense",COUNTIFS(Masterlists!$F$6:$F$105,D136)&lt;&gt;1,E136="",COUNTIFS(Masterlists!$P$6:$P$105,E136)&lt;&gt;1,AND(M136&lt;&gt;"",COUNTIFS(Masterlists!$K$6:$K$105,M136)&lt;&gt;1)),"Check entry",IF(COUNTIFS($B$6:$B$205,B136,$C$6:$C$205,C136)&gt;1,"Duplicate ref",IF(J136&lt;0,"Overpaid",IF(J136=0,"Paid",IF(AND(I136&lt;&gt;"",I136&lt;TODAY()),"Overdue",IF(H136&gt;0,"Part-paid","Unpaid")))))))))</x:f>
      </x:c>
      <x:c r="L136" s="10"/>
      <x:c r="M136" s="42"/>
    </x:row>
    <x:row r="137" ht="23" customHeight="1">
      <x:c r="A137" s="19"/>
      <x:c r="B137" s="10"/>
      <x:c r="C137" s="10"/>
      <x:c r="D137" s="10"/>
      <x:c r="E137" s="10"/>
      <x:c r="F137" s="10"/>
      <x:c r="G137" s="14"/>
      <x:c r="H137" s="14"/>
      <x:c r="I137" s="20"/>
      <x:c r="J137" s="16" t="str">
        <x:f>IF(ISBLANK(G137),"",IF(AND(ISNUMBER(G137),OR(H137="",ISNUMBER(H137))),ROUND(G137-H137,2),""))</x:f>
      </x:c>
      <x:c r="K137" s="17" t="str">
        <x:f>IF(COUNTA(A137:I137)=0,"",IF(OR(A137="",B137="",C137="",D137="",ISBLANK(G137)),"Check entry",IF(OR(NOT(ISNUMBER(A137)),AND(B137&lt;&gt;"Income",B137&lt;&gt;"Expense"),NOT(ISNUMBER(G137)),G137&lt;0,AND(H137&lt;&gt;"",NOT(ISNUMBER(H137))),H137&lt;0,AND(I137&lt;&gt;"",NOT(ISNUMBER(I137)))),"Check entry",IF(OR(B137&lt;&gt;"Expense",COUNTIFS(Masterlists!$F$6:$F$105,D137)&lt;&gt;1,E137="",COUNTIFS(Masterlists!$P$6:$P$105,E137)&lt;&gt;1,AND(M137&lt;&gt;"",COUNTIFS(Masterlists!$K$6:$K$105,M137)&lt;&gt;1)),"Check entry",IF(COUNTIFS($B$6:$B$205,B137,$C$6:$C$205,C137)&gt;1,"Duplicate ref",IF(J137&lt;0,"Overpaid",IF(J137=0,"Paid",IF(AND(I137&lt;&gt;"",I137&lt;TODAY()),"Overdue",IF(H137&gt;0,"Part-paid","Unpaid")))))))))</x:f>
      </x:c>
      <x:c r="L137" s="10"/>
      <x:c r="M137" s="42"/>
    </x:row>
    <x:row r="138" ht="23" customHeight="1">
      <x:c r="A138" s="19"/>
      <x:c r="B138" s="10"/>
      <x:c r="C138" s="10"/>
      <x:c r="D138" s="10"/>
      <x:c r="E138" s="10"/>
      <x:c r="F138" s="10"/>
      <x:c r="G138" s="14"/>
      <x:c r="H138" s="14"/>
      <x:c r="I138" s="20"/>
      <x:c r="J138" s="16" t="str">
        <x:f>IF(ISBLANK(G138),"",IF(AND(ISNUMBER(G138),OR(H138="",ISNUMBER(H138))),ROUND(G138-H138,2),""))</x:f>
      </x:c>
      <x:c r="K138" s="17" t="str">
        <x:f>IF(COUNTA(A138:I138)=0,"",IF(OR(A138="",B138="",C138="",D138="",ISBLANK(G138)),"Check entry",IF(OR(NOT(ISNUMBER(A138)),AND(B138&lt;&gt;"Income",B138&lt;&gt;"Expense"),NOT(ISNUMBER(G138)),G138&lt;0,AND(H138&lt;&gt;"",NOT(ISNUMBER(H138))),H138&lt;0,AND(I138&lt;&gt;"",NOT(ISNUMBER(I138)))),"Check entry",IF(OR(B138&lt;&gt;"Expense",COUNTIFS(Masterlists!$F$6:$F$105,D138)&lt;&gt;1,E138="",COUNTIFS(Masterlists!$P$6:$P$105,E138)&lt;&gt;1,AND(M138&lt;&gt;"",COUNTIFS(Masterlists!$K$6:$K$105,M138)&lt;&gt;1)),"Check entry",IF(COUNTIFS($B$6:$B$205,B138,$C$6:$C$205,C138)&gt;1,"Duplicate ref",IF(J138&lt;0,"Overpaid",IF(J138=0,"Paid",IF(AND(I138&lt;&gt;"",I138&lt;TODAY()),"Overdue",IF(H138&gt;0,"Part-paid","Unpaid")))))))))</x:f>
      </x:c>
      <x:c r="L138" s="10"/>
      <x:c r="M138" s="42"/>
    </x:row>
    <x:row r="139" ht="23" customHeight="1">
      <x:c r="A139" s="19"/>
      <x:c r="B139" s="10"/>
      <x:c r="C139" s="10"/>
      <x:c r="D139" s="10"/>
      <x:c r="E139" s="10"/>
      <x:c r="F139" s="10"/>
      <x:c r="G139" s="14"/>
      <x:c r="H139" s="14"/>
      <x:c r="I139" s="20"/>
      <x:c r="J139" s="16" t="str">
        <x:f>IF(ISBLANK(G139),"",IF(AND(ISNUMBER(G139),OR(H139="",ISNUMBER(H139))),ROUND(G139-H139,2),""))</x:f>
      </x:c>
      <x:c r="K139" s="17" t="str">
        <x:f>IF(COUNTA(A139:I139)=0,"",IF(OR(A139="",B139="",C139="",D139="",ISBLANK(G139)),"Check entry",IF(OR(NOT(ISNUMBER(A139)),AND(B139&lt;&gt;"Income",B139&lt;&gt;"Expense"),NOT(ISNUMBER(G139)),G139&lt;0,AND(H139&lt;&gt;"",NOT(ISNUMBER(H139))),H139&lt;0,AND(I139&lt;&gt;"",NOT(ISNUMBER(I139)))),"Check entry",IF(OR(B139&lt;&gt;"Expense",COUNTIFS(Masterlists!$F$6:$F$105,D139)&lt;&gt;1,E139="",COUNTIFS(Masterlists!$P$6:$P$105,E139)&lt;&gt;1,AND(M139&lt;&gt;"",COUNTIFS(Masterlists!$K$6:$K$105,M139)&lt;&gt;1)),"Check entry",IF(COUNTIFS($B$6:$B$205,B139,$C$6:$C$205,C139)&gt;1,"Duplicate ref",IF(J139&lt;0,"Overpaid",IF(J139=0,"Paid",IF(AND(I139&lt;&gt;"",I139&lt;TODAY()),"Overdue",IF(H139&gt;0,"Part-paid","Unpaid")))))))))</x:f>
      </x:c>
      <x:c r="L139" s="10"/>
      <x:c r="M139" s="42"/>
    </x:row>
    <x:row r="140" ht="23" customHeight="1">
      <x:c r="A140" s="19"/>
      <x:c r="B140" s="10"/>
      <x:c r="C140" s="10"/>
      <x:c r="D140" s="10"/>
      <x:c r="E140" s="10"/>
      <x:c r="F140" s="10"/>
      <x:c r="G140" s="14"/>
      <x:c r="H140" s="14"/>
      <x:c r="I140" s="20"/>
      <x:c r="J140" s="16" t="str">
        <x:f>IF(ISBLANK(G140),"",IF(AND(ISNUMBER(G140),OR(H140="",ISNUMBER(H140))),ROUND(G140-H140,2),""))</x:f>
      </x:c>
      <x:c r="K140" s="17" t="str">
        <x:f>IF(COUNTA(A140:I140)=0,"",IF(OR(A140="",B140="",C140="",D140="",ISBLANK(G140)),"Check entry",IF(OR(NOT(ISNUMBER(A140)),AND(B140&lt;&gt;"Income",B140&lt;&gt;"Expense"),NOT(ISNUMBER(G140)),G140&lt;0,AND(H140&lt;&gt;"",NOT(ISNUMBER(H140))),H140&lt;0,AND(I140&lt;&gt;"",NOT(ISNUMBER(I140)))),"Check entry",IF(OR(B140&lt;&gt;"Expense",COUNTIFS(Masterlists!$F$6:$F$105,D140)&lt;&gt;1,E140="",COUNTIFS(Masterlists!$P$6:$P$105,E140)&lt;&gt;1,AND(M140&lt;&gt;"",COUNTIFS(Masterlists!$K$6:$K$105,M140)&lt;&gt;1)),"Check entry",IF(COUNTIFS($B$6:$B$205,B140,$C$6:$C$205,C140)&gt;1,"Duplicate ref",IF(J140&lt;0,"Overpaid",IF(J140=0,"Paid",IF(AND(I140&lt;&gt;"",I140&lt;TODAY()),"Overdue",IF(H140&gt;0,"Part-paid","Unpaid")))))))))</x:f>
      </x:c>
      <x:c r="L140" s="10"/>
      <x:c r="M140" s="42"/>
    </x:row>
    <x:row r="141" ht="23" customHeight="1">
      <x:c r="A141" s="19"/>
      <x:c r="B141" s="10"/>
      <x:c r="C141" s="10"/>
      <x:c r="D141" s="10"/>
      <x:c r="E141" s="10"/>
      <x:c r="F141" s="10"/>
      <x:c r="G141" s="14"/>
      <x:c r="H141" s="14"/>
      <x:c r="I141" s="20"/>
      <x:c r="J141" s="16" t="str">
        <x:f>IF(ISBLANK(G141),"",IF(AND(ISNUMBER(G141),OR(H141="",ISNUMBER(H141))),ROUND(G141-H141,2),""))</x:f>
      </x:c>
      <x:c r="K141" s="17" t="str">
        <x:f>IF(COUNTA(A141:I141)=0,"",IF(OR(A141="",B141="",C141="",D141="",ISBLANK(G141)),"Check entry",IF(OR(NOT(ISNUMBER(A141)),AND(B141&lt;&gt;"Income",B141&lt;&gt;"Expense"),NOT(ISNUMBER(G141)),G141&lt;0,AND(H141&lt;&gt;"",NOT(ISNUMBER(H141))),H141&lt;0,AND(I141&lt;&gt;"",NOT(ISNUMBER(I141)))),"Check entry",IF(OR(B141&lt;&gt;"Expense",COUNTIFS(Masterlists!$F$6:$F$105,D141)&lt;&gt;1,E141="",COUNTIFS(Masterlists!$P$6:$P$105,E141)&lt;&gt;1,AND(M141&lt;&gt;"",COUNTIFS(Masterlists!$K$6:$K$105,M141)&lt;&gt;1)),"Check entry",IF(COUNTIFS($B$6:$B$205,B141,$C$6:$C$205,C141)&gt;1,"Duplicate ref",IF(J141&lt;0,"Overpaid",IF(J141=0,"Paid",IF(AND(I141&lt;&gt;"",I141&lt;TODAY()),"Overdue",IF(H141&gt;0,"Part-paid","Unpaid")))))))))</x:f>
      </x:c>
      <x:c r="L141" s="10"/>
      <x:c r="M141" s="42"/>
    </x:row>
    <x:row r="142" ht="23" customHeight="1">
      <x:c r="A142" s="19"/>
      <x:c r="B142" s="10"/>
      <x:c r="C142" s="10"/>
      <x:c r="D142" s="10"/>
      <x:c r="E142" s="10"/>
      <x:c r="F142" s="10"/>
      <x:c r="G142" s="14"/>
      <x:c r="H142" s="14"/>
      <x:c r="I142" s="20"/>
      <x:c r="J142" s="16" t="str">
        <x:f>IF(ISBLANK(G142),"",IF(AND(ISNUMBER(G142),OR(H142="",ISNUMBER(H142))),ROUND(G142-H142,2),""))</x:f>
      </x:c>
      <x:c r="K142" s="17" t="str">
        <x:f>IF(COUNTA(A142:I142)=0,"",IF(OR(A142="",B142="",C142="",D142="",ISBLANK(G142)),"Check entry",IF(OR(NOT(ISNUMBER(A142)),AND(B142&lt;&gt;"Income",B142&lt;&gt;"Expense"),NOT(ISNUMBER(G142)),G142&lt;0,AND(H142&lt;&gt;"",NOT(ISNUMBER(H142))),H142&lt;0,AND(I142&lt;&gt;"",NOT(ISNUMBER(I142)))),"Check entry",IF(OR(B142&lt;&gt;"Expense",COUNTIFS(Masterlists!$F$6:$F$105,D142)&lt;&gt;1,E142="",COUNTIFS(Masterlists!$P$6:$P$105,E142)&lt;&gt;1,AND(M142&lt;&gt;"",COUNTIFS(Masterlists!$K$6:$K$105,M142)&lt;&gt;1)),"Check entry",IF(COUNTIFS($B$6:$B$205,B142,$C$6:$C$205,C142)&gt;1,"Duplicate ref",IF(J142&lt;0,"Overpaid",IF(J142=0,"Paid",IF(AND(I142&lt;&gt;"",I142&lt;TODAY()),"Overdue",IF(H142&gt;0,"Part-paid","Unpaid")))))))))</x:f>
      </x:c>
      <x:c r="L142" s="10"/>
      <x:c r="M142" s="42"/>
    </x:row>
    <x:row r="143" ht="23" customHeight="1">
      <x:c r="A143" s="19"/>
      <x:c r="B143" s="10"/>
      <x:c r="C143" s="10"/>
      <x:c r="D143" s="10"/>
      <x:c r="E143" s="10"/>
      <x:c r="F143" s="10"/>
      <x:c r="G143" s="14"/>
      <x:c r="H143" s="14"/>
      <x:c r="I143" s="20"/>
      <x:c r="J143" s="16" t="str">
        <x:f>IF(ISBLANK(G143),"",IF(AND(ISNUMBER(G143),OR(H143="",ISNUMBER(H143))),ROUND(G143-H143,2),""))</x:f>
      </x:c>
      <x:c r="K143" s="17" t="str">
        <x:f>IF(COUNTA(A143:I143)=0,"",IF(OR(A143="",B143="",C143="",D143="",ISBLANK(G143)),"Check entry",IF(OR(NOT(ISNUMBER(A143)),AND(B143&lt;&gt;"Income",B143&lt;&gt;"Expense"),NOT(ISNUMBER(G143)),G143&lt;0,AND(H143&lt;&gt;"",NOT(ISNUMBER(H143))),H143&lt;0,AND(I143&lt;&gt;"",NOT(ISNUMBER(I143)))),"Check entry",IF(OR(B143&lt;&gt;"Expense",COUNTIFS(Masterlists!$F$6:$F$105,D143)&lt;&gt;1,E143="",COUNTIFS(Masterlists!$P$6:$P$105,E143)&lt;&gt;1,AND(M143&lt;&gt;"",COUNTIFS(Masterlists!$K$6:$K$105,M143)&lt;&gt;1)),"Check entry",IF(COUNTIFS($B$6:$B$205,B143,$C$6:$C$205,C143)&gt;1,"Duplicate ref",IF(J143&lt;0,"Overpaid",IF(J143=0,"Paid",IF(AND(I143&lt;&gt;"",I143&lt;TODAY()),"Overdue",IF(H143&gt;0,"Part-paid","Unpaid")))))))))</x:f>
      </x:c>
      <x:c r="L143" s="10"/>
      <x:c r="M143" s="42"/>
    </x:row>
    <x:row r="144" ht="23" customHeight="1">
      <x:c r="A144" s="19"/>
      <x:c r="B144" s="10"/>
      <x:c r="C144" s="10"/>
      <x:c r="D144" s="10"/>
      <x:c r="E144" s="10"/>
      <x:c r="F144" s="10"/>
      <x:c r="G144" s="14"/>
      <x:c r="H144" s="14"/>
      <x:c r="I144" s="20"/>
      <x:c r="J144" s="16" t="str">
        <x:f>IF(ISBLANK(G144),"",IF(AND(ISNUMBER(G144),OR(H144="",ISNUMBER(H144))),ROUND(G144-H144,2),""))</x:f>
      </x:c>
      <x:c r="K144" s="17" t="str">
        <x:f>IF(COUNTA(A144:I144)=0,"",IF(OR(A144="",B144="",C144="",D144="",ISBLANK(G144)),"Check entry",IF(OR(NOT(ISNUMBER(A144)),AND(B144&lt;&gt;"Income",B144&lt;&gt;"Expense"),NOT(ISNUMBER(G144)),G144&lt;0,AND(H144&lt;&gt;"",NOT(ISNUMBER(H144))),H144&lt;0,AND(I144&lt;&gt;"",NOT(ISNUMBER(I144)))),"Check entry",IF(OR(B144&lt;&gt;"Expense",COUNTIFS(Masterlists!$F$6:$F$105,D144)&lt;&gt;1,E144="",COUNTIFS(Masterlists!$P$6:$P$105,E144)&lt;&gt;1,AND(M144&lt;&gt;"",COUNTIFS(Masterlists!$K$6:$K$105,M144)&lt;&gt;1)),"Check entry",IF(COUNTIFS($B$6:$B$205,B144,$C$6:$C$205,C144)&gt;1,"Duplicate ref",IF(J144&lt;0,"Overpaid",IF(J144=0,"Paid",IF(AND(I144&lt;&gt;"",I144&lt;TODAY()),"Overdue",IF(H144&gt;0,"Part-paid","Unpaid")))))))))</x:f>
      </x:c>
      <x:c r="L144" s="10"/>
      <x:c r="M144" s="42"/>
    </x:row>
    <x:row r="145" ht="23" customHeight="1">
      <x:c r="A145" s="19"/>
      <x:c r="B145" s="10"/>
      <x:c r="C145" s="10"/>
      <x:c r="D145" s="10"/>
      <x:c r="E145" s="10"/>
      <x:c r="F145" s="10"/>
      <x:c r="G145" s="14"/>
      <x:c r="H145" s="14"/>
      <x:c r="I145" s="20"/>
      <x:c r="J145" s="16" t="str">
        <x:f>IF(ISBLANK(G145),"",IF(AND(ISNUMBER(G145),OR(H145="",ISNUMBER(H145))),ROUND(G145-H145,2),""))</x:f>
      </x:c>
      <x:c r="K145" s="17" t="str">
        <x:f>IF(COUNTA(A145:I145)=0,"",IF(OR(A145="",B145="",C145="",D145="",ISBLANK(G145)),"Check entry",IF(OR(NOT(ISNUMBER(A145)),AND(B145&lt;&gt;"Income",B145&lt;&gt;"Expense"),NOT(ISNUMBER(G145)),G145&lt;0,AND(H145&lt;&gt;"",NOT(ISNUMBER(H145))),H145&lt;0,AND(I145&lt;&gt;"",NOT(ISNUMBER(I145)))),"Check entry",IF(OR(B145&lt;&gt;"Expense",COUNTIFS(Masterlists!$F$6:$F$105,D145)&lt;&gt;1,E145="",COUNTIFS(Masterlists!$P$6:$P$105,E145)&lt;&gt;1,AND(M145&lt;&gt;"",COUNTIFS(Masterlists!$K$6:$K$105,M145)&lt;&gt;1)),"Check entry",IF(COUNTIFS($B$6:$B$205,B145,$C$6:$C$205,C145)&gt;1,"Duplicate ref",IF(J145&lt;0,"Overpaid",IF(J145=0,"Paid",IF(AND(I145&lt;&gt;"",I145&lt;TODAY()),"Overdue",IF(H145&gt;0,"Part-paid","Unpaid")))))))))</x:f>
      </x:c>
      <x:c r="L145" s="10"/>
      <x:c r="M145" s="42"/>
    </x:row>
    <x:row r="146" ht="23" customHeight="1">
      <x:c r="A146" s="19"/>
      <x:c r="B146" s="10"/>
      <x:c r="C146" s="10"/>
      <x:c r="D146" s="10"/>
      <x:c r="E146" s="10"/>
      <x:c r="F146" s="10"/>
      <x:c r="G146" s="14"/>
      <x:c r="H146" s="14"/>
      <x:c r="I146" s="20"/>
      <x:c r="J146" s="16" t="str">
        <x:f>IF(ISBLANK(G146),"",IF(AND(ISNUMBER(G146),OR(H146="",ISNUMBER(H146))),ROUND(G146-H146,2),""))</x:f>
      </x:c>
      <x:c r="K146" s="17" t="str">
        <x:f>IF(COUNTA(A146:I146)=0,"",IF(OR(A146="",B146="",C146="",D146="",ISBLANK(G146)),"Check entry",IF(OR(NOT(ISNUMBER(A146)),AND(B146&lt;&gt;"Income",B146&lt;&gt;"Expense"),NOT(ISNUMBER(G146)),G146&lt;0,AND(H146&lt;&gt;"",NOT(ISNUMBER(H146))),H146&lt;0,AND(I146&lt;&gt;"",NOT(ISNUMBER(I146)))),"Check entry",IF(OR(B146&lt;&gt;"Expense",COUNTIFS(Masterlists!$F$6:$F$105,D146)&lt;&gt;1,E146="",COUNTIFS(Masterlists!$P$6:$P$105,E146)&lt;&gt;1,AND(M146&lt;&gt;"",COUNTIFS(Masterlists!$K$6:$K$105,M146)&lt;&gt;1)),"Check entry",IF(COUNTIFS($B$6:$B$205,B146,$C$6:$C$205,C146)&gt;1,"Duplicate ref",IF(J146&lt;0,"Overpaid",IF(J146=0,"Paid",IF(AND(I146&lt;&gt;"",I146&lt;TODAY()),"Overdue",IF(H146&gt;0,"Part-paid","Unpaid")))))))))</x:f>
      </x:c>
      <x:c r="L146" s="10"/>
      <x:c r="M146" s="42"/>
    </x:row>
    <x:row r="147" ht="23" customHeight="1">
      <x:c r="A147" s="19"/>
      <x:c r="B147" s="10"/>
      <x:c r="C147" s="10"/>
      <x:c r="D147" s="10"/>
      <x:c r="E147" s="10"/>
      <x:c r="F147" s="10"/>
      <x:c r="G147" s="14"/>
      <x:c r="H147" s="14"/>
      <x:c r="I147" s="20"/>
      <x:c r="J147" s="16" t="str">
        <x:f>IF(ISBLANK(G147),"",IF(AND(ISNUMBER(G147),OR(H147="",ISNUMBER(H147))),ROUND(G147-H147,2),""))</x:f>
      </x:c>
      <x:c r="K147" s="17" t="str">
        <x:f>IF(COUNTA(A147:I147)=0,"",IF(OR(A147="",B147="",C147="",D147="",ISBLANK(G147)),"Check entry",IF(OR(NOT(ISNUMBER(A147)),AND(B147&lt;&gt;"Income",B147&lt;&gt;"Expense"),NOT(ISNUMBER(G147)),G147&lt;0,AND(H147&lt;&gt;"",NOT(ISNUMBER(H147))),H147&lt;0,AND(I147&lt;&gt;"",NOT(ISNUMBER(I147)))),"Check entry",IF(OR(B147&lt;&gt;"Expense",COUNTIFS(Masterlists!$F$6:$F$105,D147)&lt;&gt;1,E147="",COUNTIFS(Masterlists!$P$6:$P$105,E147)&lt;&gt;1,AND(M147&lt;&gt;"",COUNTIFS(Masterlists!$K$6:$K$105,M147)&lt;&gt;1)),"Check entry",IF(COUNTIFS($B$6:$B$205,B147,$C$6:$C$205,C147)&gt;1,"Duplicate ref",IF(J147&lt;0,"Overpaid",IF(J147=0,"Paid",IF(AND(I147&lt;&gt;"",I147&lt;TODAY()),"Overdue",IF(H147&gt;0,"Part-paid","Unpaid")))))))))</x:f>
      </x:c>
      <x:c r="L147" s="10"/>
      <x:c r="M147" s="42"/>
    </x:row>
    <x:row r="148" ht="23" customHeight="1">
      <x:c r="A148" s="19"/>
      <x:c r="B148" s="10"/>
      <x:c r="C148" s="10"/>
      <x:c r="D148" s="10"/>
      <x:c r="E148" s="10"/>
      <x:c r="F148" s="10"/>
      <x:c r="G148" s="14"/>
      <x:c r="H148" s="14"/>
      <x:c r="I148" s="20"/>
      <x:c r="J148" s="16" t="str">
        <x:f>IF(ISBLANK(G148),"",IF(AND(ISNUMBER(G148),OR(H148="",ISNUMBER(H148))),ROUND(G148-H148,2),""))</x:f>
      </x:c>
      <x:c r="K148" s="17" t="str">
        <x:f>IF(COUNTA(A148:I148)=0,"",IF(OR(A148="",B148="",C148="",D148="",ISBLANK(G148)),"Check entry",IF(OR(NOT(ISNUMBER(A148)),AND(B148&lt;&gt;"Income",B148&lt;&gt;"Expense"),NOT(ISNUMBER(G148)),G148&lt;0,AND(H148&lt;&gt;"",NOT(ISNUMBER(H148))),H148&lt;0,AND(I148&lt;&gt;"",NOT(ISNUMBER(I148)))),"Check entry",IF(OR(B148&lt;&gt;"Expense",COUNTIFS(Masterlists!$F$6:$F$105,D148)&lt;&gt;1,E148="",COUNTIFS(Masterlists!$P$6:$P$105,E148)&lt;&gt;1,AND(M148&lt;&gt;"",COUNTIFS(Masterlists!$K$6:$K$105,M148)&lt;&gt;1)),"Check entry",IF(COUNTIFS($B$6:$B$205,B148,$C$6:$C$205,C148)&gt;1,"Duplicate ref",IF(J148&lt;0,"Overpaid",IF(J148=0,"Paid",IF(AND(I148&lt;&gt;"",I148&lt;TODAY()),"Overdue",IF(H148&gt;0,"Part-paid","Unpaid")))))))))</x:f>
      </x:c>
      <x:c r="L148" s="10"/>
      <x:c r="M148" s="42"/>
    </x:row>
    <x:row r="149" ht="23" customHeight="1">
      <x:c r="A149" s="19"/>
      <x:c r="B149" s="10"/>
      <x:c r="C149" s="10"/>
      <x:c r="D149" s="10"/>
      <x:c r="E149" s="10"/>
      <x:c r="F149" s="10"/>
      <x:c r="G149" s="14"/>
      <x:c r="H149" s="14"/>
      <x:c r="I149" s="20"/>
      <x:c r="J149" s="16" t="str">
        <x:f>IF(ISBLANK(G149),"",IF(AND(ISNUMBER(G149),OR(H149="",ISNUMBER(H149))),ROUND(G149-H149,2),""))</x:f>
      </x:c>
      <x:c r="K149" s="17" t="str">
        <x:f>IF(COUNTA(A149:I149)=0,"",IF(OR(A149="",B149="",C149="",D149="",ISBLANK(G149)),"Check entry",IF(OR(NOT(ISNUMBER(A149)),AND(B149&lt;&gt;"Income",B149&lt;&gt;"Expense"),NOT(ISNUMBER(G149)),G149&lt;0,AND(H149&lt;&gt;"",NOT(ISNUMBER(H149))),H149&lt;0,AND(I149&lt;&gt;"",NOT(ISNUMBER(I149)))),"Check entry",IF(OR(B149&lt;&gt;"Expense",COUNTIFS(Masterlists!$F$6:$F$105,D149)&lt;&gt;1,E149="",COUNTIFS(Masterlists!$P$6:$P$105,E149)&lt;&gt;1,AND(M149&lt;&gt;"",COUNTIFS(Masterlists!$K$6:$K$105,M149)&lt;&gt;1)),"Check entry",IF(COUNTIFS($B$6:$B$205,B149,$C$6:$C$205,C149)&gt;1,"Duplicate ref",IF(J149&lt;0,"Overpaid",IF(J149=0,"Paid",IF(AND(I149&lt;&gt;"",I149&lt;TODAY()),"Overdue",IF(H149&gt;0,"Part-paid","Unpaid")))))))))</x:f>
      </x:c>
      <x:c r="L149" s="10"/>
      <x:c r="M149" s="42"/>
    </x:row>
    <x:row r="150" ht="23" customHeight="1">
      <x:c r="A150" s="19"/>
      <x:c r="B150" s="10"/>
      <x:c r="C150" s="10"/>
      <x:c r="D150" s="10"/>
      <x:c r="E150" s="10"/>
      <x:c r="F150" s="10"/>
      <x:c r="G150" s="14"/>
      <x:c r="H150" s="14"/>
      <x:c r="I150" s="20"/>
      <x:c r="J150" s="16" t="str">
        <x:f>IF(ISBLANK(G150),"",IF(AND(ISNUMBER(G150),OR(H150="",ISNUMBER(H150))),ROUND(G150-H150,2),""))</x:f>
      </x:c>
      <x:c r="K150" s="17" t="str">
        <x:f>IF(COUNTA(A150:I150)=0,"",IF(OR(A150="",B150="",C150="",D150="",ISBLANK(G150)),"Check entry",IF(OR(NOT(ISNUMBER(A150)),AND(B150&lt;&gt;"Income",B150&lt;&gt;"Expense"),NOT(ISNUMBER(G150)),G150&lt;0,AND(H150&lt;&gt;"",NOT(ISNUMBER(H150))),H150&lt;0,AND(I150&lt;&gt;"",NOT(ISNUMBER(I150)))),"Check entry",IF(OR(B150&lt;&gt;"Expense",COUNTIFS(Masterlists!$F$6:$F$105,D150)&lt;&gt;1,E150="",COUNTIFS(Masterlists!$P$6:$P$105,E150)&lt;&gt;1,AND(M150&lt;&gt;"",COUNTIFS(Masterlists!$K$6:$K$105,M150)&lt;&gt;1)),"Check entry",IF(COUNTIFS($B$6:$B$205,B150,$C$6:$C$205,C150)&gt;1,"Duplicate ref",IF(J150&lt;0,"Overpaid",IF(J150=0,"Paid",IF(AND(I150&lt;&gt;"",I150&lt;TODAY()),"Overdue",IF(H150&gt;0,"Part-paid","Unpaid")))))))))</x:f>
      </x:c>
      <x:c r="L150" s="10"/>
      <x:c r="M150" s="42"/>
    </x:row>
    <x:row r="151" ht="23" customHeight="1">
      <x:c r="A151" s="19"/>
      <x:c r="B151" s="10"/>
      <x:c r="C151" s="10"/>
      <x:c r="D151" s="10"/>
      <x:c r="E151" s="10"/>
      <x:c r="F151" s="10"/>
      <x:c r="G151" s="14"/>
      <x:c r="H151" s="14"/>
      <x:c r="I151" s="20"/>
      <x:c r="J151" s="16" t="str">
        <x:f>IF(ISBLANK(G151),"",IF(AND(ISNUMBER(G151),OR(H151="",ISNUMBER(H151))),ROUND(G151-H151,2),""))</x:f>
      </x:c>
      <x:c r="K151" s="17" t="str">
        <x:f>IF(COUNTA(A151:I151)=0,"",IF(OR(A151="",B151="",C151="",D151="",ISBLANK(G151)),"Check entry",IF(OR(NOT(ISNUMBER(A151)),AND(B151&lt;&gt;"Income",B151&lt;&gt;"Expense"),NOT(ISNUMBER(G151)),G151&lt;0,AND(H151&lt;&gt;"",NOT(ISNUMBER(H151))),H151&lt;0,AND(I151&lt;&gt;"",NOT(ISNUMBER(I151)))),"Check entry",IF(OR(B151&lt;&gt;"Expense",COUNTIFS(Masterlists!$F$6:$F$105,D151)&lt;&gt;1,E151="",COUNTIFS(Masterlists!$P$6:$P$105,E151)&lt;&gt;1,AND(M151&lt;&gt;"",COUNTIFS(Masterlists!$K$6:$K$105,M151)&lt;&gt;1)),"Check entry",IF(COUNTIFS($B$6:$B$205,B151,$C$6:$C$205,C151)&gt;1,"Duplicate ref",IF(J151&lt;0,"Overpaid",IF(J151=0,"Paid",IF(AND(I151&lt;&gt;"",I151&lt;TODAY()),"Overdue",IF(H151&gt;0,"Part-paid","Unpaid")))))))))</x:f>
      </x:c>
      <x:c r="L151" s="10"/>
      <x:c r="M151" s="42"/>
    </x:row>
    <x:row r="152" ht="23" customHeight="1">
      <x:c r="A152" s="19"/>
      <x:c r="B152" s="10"/>
      <x:c r="C152" s="10"/>
      <x:c r="D152" s="10"/>
      <x:c r="E152" s="10"/>
      <x:c r="F152" s="10"/>
      <x:c r="G152" s="14"/>
      <x:c r="H152" s="14"/>
      <x:c r="I152" s="20"/>
      <x:c r="J152" s="16" t="str">
        <x:f>IF(ISBLANK(G152),"",IF(AND(ISNUMBER(G152),OR(H152="",ISNUMBER(H152))),ROUND(G152-H152,2),""))</x:f>
      </x:c>
      <x:c r="K152" s="17" t="str">
        <x:f>IF(COUNTA(A152:I152)=0,"",IF(OR(A152="",B152="",C152="",D152="",ISBLANK(G152)),"Check entry",IF(OR(NOT(ISNUMBER(A152)),AND(B152&lt;&gt;"Income",B152&lt;&gt;"Expense"),NOT(ISNUMBER(G152)),G152&lt;0,AND(H152&lt;&gt;"",NOT(ISNUMBER(H152))),H152&lt;0,AND(I152&lt;&gt;"",NOT(ISNUMBER(I152)))),"Check entry",IF(OR(B152&lt;&gt;"Expense",COUNTIFS(Masterlists!$F$6:$F$105,D152)&lt;&gt;1,E152="",COUNTIFS(Masterlists!$P$6:$P$105,E152)&lt;&gt;1,AND(M152&lt;&gt;"",COUNTIFS(Masterlists!$K$6:$K$105,M152)&lt;&gt;1)),"Check entry",IF(COUNTIFS($B$6:$B$205,B152,$C$6:$C$205,C152)&gt;1,"Duplicate ref",IF(J152&lt;0,"Overpaid",IF(J152=0,"Paid",IF(AND(I152&lt;&gt;"",I152&lt;TODAY()),"Overdue",IF(H152&gt;0,"Part-paid","Unpaid")))))))))</x:f>
      </x:c>
      <x:c r="L152" s="10"/>
      <x:c r="M152" s="42"/>
    </x:row>
    <x:row r="153" ht="23" customHeight="1">
      <x:c r="A153" s="19"/>
      <x:c r="B153" s="10"/>
      <x:c r="C153" s="10"/>
      <x:c r="D153" s="10"/>
      <x:c r="E153" s="10"/>
      <x:c r="F153" s="10"/>
      <x:c r="G153" s="14"/>
      <x:c r="H153" s="14"/>
      <x:c r="I153" s="20"/>
      <x:c r="J153" s="16" t="str">
        <x:f>IF(ISBLANK(G153),"",IF(AND(ISNUMBER(G153),OR(H153="",ISNUMBER(H153))),ROUND(G153-H153,2),""))</x:f>
      </x:c>
      <x:c r="K153" s="17" t="str">
        <x:f>IF(COUNTA(A153:I153)=0,"",IF(OR(A153="",B153="",C153="",D153="",ISBLANK(G153)),"Check entry",IF(OR(NOT(ISNUMBER(A153)),AND(B153&lt;&gt;"Income",B153&lt;&gt;"Expense"),NOT(ISNUMBER(G153)),G153&lt;0,AND(H153&lt;&gt;"",NOT(ISNUMBER(H153))),H153&lt;0,AND(I153&lt;&gt;"",NOT(ISNUMBER(I153)))),"Check entry",IF(OR(B153&lt;&gt;"Expense",COUNTIFS(Masterlists!$F$6:$F$105,D153)&lt;&gt;1,E153="",COUNTIFS(Masterlists!$P$6:$P$105,E153)&lt;&gt;1,AND(M153&lt;&gt;"",COUNTIFS(Masterlists!$K$6:$K$105,M153)&lt;&gt;1)),"Check entry",IF(COUNTIFS($B$6:$B$205,B153,$C$6:$C$205,C153)&gt;1,"Duplicate ref",IF(J153&lt;0,"Overpaid",IF(J153=0,"Paid",IF(AND(I153&lt;&gt;"",I153&lt;TODAY()),"Overdue",IF(H153&gt;0,"Part-paid","Unpaid")))))))))</x:f>
      </x:c>
      <x:c r="L153" s="10"/>
      <x:c r="M153" s="42"/>
    </x:row>
    <x:row r="154" ht="23" customHeight="1">
      <x:c r="A154" s="19"/>
      <x:c r="B154" s="10"/>
      <x:c r="C154" s="10"/>
      <x:c r="D154" s="10"/>
      <x:c r="E154" s="10"/>
      <x:c r="F154" s="10"/>
      <x:c r="G154" s="14"/>
      <x:c r="H154" s="14"/>
      <x:c r="I154" s="20"/>
      <x:c r="J154" s="16" t="str">
        <x:f>IF(ISBLANK(G154),"",IF(AND(ISNUMBER(G154),OR(H154="",ISNUMBER(H154))),ROUND(G154-H154,2),""))</x:f>
      </x:c>
      <x:c r="K154" s="17" t="str">
        <x:f>IF(COUNTA(A154:I154)=0,"",IF(OR(A154="",B154="",C154="",D154="",ISBLANK(G154)),"Check entry",IF(OR(NOT(ISNUMBER(A154)),AND(B154&lt;&gt;"Income",B154&lt;&gt;"Expense"),NOT(ISNUMBER(G154)),G154&lt;0,AND(H154&lt;&gt;"",NOT(ISNUMBER(H154))),H154&lt;0,AND(I154&lt;&gt;"",NOT(ISNUMBER(I154)))),"Check entry",IF(OR(B154&lt;&gt;"Expense",COUNTIFS(Masterlists!$F$6:$F$105,D154)&lt;&gt;1,E154="",COUNTIFS(Masterlists!$P$6:$P$105,E154)&lt;&gt;1,AND(M154&lt;&gt;"",COUNTIFS(Masterlists!$K$6:$K$105,M154)&lt;&gt;1)),"Check entry",IF(COUNTIFS($B$6:$B$205,B154,$C$6:$C$205,C154)&gt;1,"Duplicate ref",IF(J154&lt;0,"Overpaid",IF(J154=0,"Paid",IF(AND(I154&lt;&gt;"",I154&lt;TODAY()),"Overdue",IF(H154&gt;0,"Part-paid","Unpaid")))))))))</x:f>
      </x:c>
      <x:c r="L154" s="10"/>
      <x:c r="M154" s="42"/>
    </x:row>
    <x:row r="155" ht="23" customHeight="1">
      <x:c r="A155" s="19"/>
      <x:c r="B155" s="10"/>
      <x:c r="C155" s="10"/>
      <x:c r="D155" s="10"/>
      <x:c r="E155" s="10"/>
      <x:c r="F155" s="10"/>
      <x:c r="G155" s="14"/>
      <x:c r="H155" s="14"/>
      <x:c r="I155" s="20"/>
      <x:c r="J155" s="16" t="str">
        <x:f>IF(ISBLANK(G155),"",IF(AND(ISNUMBER(G155),OR(H155="",ISNUMBER(H155))),ROUND(G155-H155,2),""))</x:f>
      </x:c>
      <x:c r="K155" s="17" t="str">
        <x:f>IF(COUNTA(A155:I155)=0,"",IF(OR(A155="",B155="",C155="",D155="",ISBLANK(G155)),"Check entry",IF(OR(NOT(ISNUMBER(A155)),AND(B155&lt;&gt;"Income",B155&lt;&gt;"Expense"),NOT(ISNUMBER(G155)),G155&lt;0,AND(H155&lt;&gt;"",NOT(ISNUMBER(H155))),H155&lt;0,AND(I155&lt;&gt;"",NOT(ISNUMBER(I155)))),"Check entry",IF(OR(B155&lt;&gt;"Expense",COUNTIFS(Masterlists!$F$6:$F$105,D155)&lt;&gt;1,E155="",COUNTIFS(Masterlists!$P$6:$P$105,E155)&lt;&gt;1,AND(M155&lt;&gt;"",COUNTIFS(Masterlists!$K$6:$K$105,M155)&lt;&gt;1)),"Check entry",IF(COUNTIFS($B$6:$B$205,B155,$C$6:$C$205,C155)&gt;1,"Duplicate ref",IF(J155&lt;0,"Overpaid",IF(J155=0,"Paid",IF(AND(I155&lt;&gt;"",I155&lt;TODAY()),"Overdue",IF(H155&gt;0,"Part-paid","Unpaid")))))))))</x:f>
      </x:c>
      <x:c r="L155" s="10"/>
      <x:c r="M155" s="42"/>
    </x:row>
    <x:row r="156" ht="23" customHeight="1">
      <x:c r="A156" s="19"/>
      <x:c r="B156" s="10"/>
      <x:c r="C156" s="10"/>
      <x:c r="D156" s="10"/>
      <x:c r="E156" s="10"/>
      <x:c r="F156" s="10"/>
      <x:c r="G156" s="14"/>
      <x:c r="H156" s="14"/>
      <x:c r="I156" s="20"/>
      <x:c r="J156" s="16" t="str">
        <x:f>IF(ISBLANK(G156),"",IF(AND(ISNUMBER(G156),OR(H156="",ISNUMBER(H156))),ROUND(G156-H156,2),""))</x:f>
      </x:c>
      <x:c r="K156" s="17" t="str">
        <x:f>IF(COUNTA(A156:I156)=0,"",IF(OR(A156="",B156="",C156="",D156="",ISBLANK(G156)),"Check entry",IF(OR(NOT(ISNUMBER(A156)),AND(B156&lt;&gt;"Income",B156&lt;&gt;"Expense"),NOT(ISNUMBER(G156)),G156&lt;0,AND(H156&lt;&gt;"",NOT(ISNUMBER(H156))),H156&lt;0,AND(I156&lt;&gt;"",NOT(ISNUMBER(I156)))),"Check entry",IF(OR(B156&lt;&gt;"Expense",COUNTIFS(Masterlists!$F$6:$F$105,D156)&lt;&gt;1,E156="",COUNTIFS(Masterlists!$P$6:$P$105,E156)&lt;&gt;1,AND(M156&lt;&gt;"",COUNTIFS(Masterlists!$K$6:$K$105,M156)&lt;&gt;1)),"Check entry",IF(COUNTIFS($B$6:$B$205,B156,$C$6:$C$205,C156)&gt;1,"Duplicate ref",IF(J156&lt;0,"Overpaid",IF(J156=0,"Paid",IF(AND(I156&lt;&gt;"",I156&lt;TODAY()),"Overdue",IF(H156&gt;0,"Part-paid","Unpaid")))))))))</x:f>
      </x:c>
      <x:c r="L156" s="10"/>
      <x:c r="M156" s="42"/>
    </x:row>
    <x:row r="157" ht="23" customHeight="1">
      <x:c r="A157" s="19"/>
      <x:c r="B157" s="10"/>
      <x:c r="C157" s="10"/>
      <x:c r="D157" s="10"/>
      <x:c r="E157" s="10"/>
      <x:c r="F157" s="10"/>
      <x:c r="G157" s="14"/>
      <x:c r="H157" s="14"/>
      <x:c r="I157" s="20"/>
      <x:c r="J157" s="16" t="str">
        <x:f>IF(ISBLANK(G157),"",IF(AND(ISNUMBER(G157),OR(H157="",ISNUMBER(H157))),ROUND(G157-H157,2),""))</x:f>
      </x:c>
      <x:c r="K157" s="17" t="str">
        <x:f>IF(COUNTA(A157:I157)=0,"",IF(OR(A157="",B157="",C157="",D157="",ISBLANK(G157)),"Check entry",IF(OR(NOT(ISNUMBER(A157)),AND(B157&lt;&gt;"Income",B157&lt;&gt;"Expense"),NOT(ISNUMBER(G157)),G157&lt;0,AND(H157&lt;&gt;"",NOT(ISNUMBER(H157))),H157&lt;0,AND(I157&lt;&gt;"",NOT(ISNUMBER(I157)))),"Check entry",IF(OR(B157&lt;&gt;"Expense",COUNTIFS(Masterlists!$F$6:$F$105,D157)&lt;&gt;1,E157="",COUNTIFS(Masterlists!$P$6:$P$105,E157)&lt;&gt;1,AND(M157&lt;&gt;"",COUNTIFS(Masterlists!$K$6:$K$105,M157)&lt;&gt;1)),"Check entry",IF(COUNTIFS($B$6:$B$205,B157,$C$6:$C$205,C157)&gt;1,"Duplicate ref",IF(J157&lt;0,"Overpaid",IF(J157=0,"Paid",IF(AND(I157&lt;&gt;"",I157&lt;TODAY()),"Overdue",IF(H157&gt;0,"Part-paid","Unpaid")))))))))</x:f>
      </x:c>
      <x:c r="L157" s="10"/>
      <x:c r="M157" s="42"/>
    </x:row>
    <x:row r="158" ht="23" customHeight="1">
      <x:c r="A158" s="19"/>
      <x:c r="B158" s="10"/>
      <x:c r="C158" s="10"/>
      <x:c r="D158" s="10"/>
      <x:c r="E158" s="10"/>
      <x:c r="F158" s="10"/>
      <x:c r="G158" s="14"/>
      <x:c r="H158" s="14"/>
      <x:c r="I158" s="20"/>
      <x:c r="J158" s="16" t="str">
        <x:f>IF(ISBLANK(G158),"",IF(AND(ISNUMBER(G158),OR(H158="",ISNUMBER(H158))),ROUND(G158-H158,2),""))</x:f>
      </x:c>
      <x:c r="K158" s="17" t="str">
        <x:f>IF(COUNTA(A158:I158)=0,"",IF(OR(A158="",B158="",C158="",D158="",ISBLANK(G158)),"Check entry",IF(OR(NOT(ISNUMBER(A158)),AND(B158&lt;&gt;"Income",B158&lt;&gt;"Expense"),NOT(ISNUMBER(G158)),G158&lt;0,AND(H158&lt;&gt;"",NOT(ISNUMBER(H158))),H158&lt;0,AND(I158&lt;&gt;"",NOT(ISNUMBER(I158)))),"Check entry",IF(OR(B158&lt;&gt;"Expense",COUNTIFS(Masterlists!$F$6:$F$105,D158)&lt;&gt;1,E158="",COUNTIFS(Masterlists!$P$6:$P$105,E158)&lt;&gt;1,AND(M158&lt;&gt;"",COUNTIFS(Masterlists!$K$6:$K$105,M158)&lt;&gt;1)),"Check entry",IF(COUNTIFS($B$6:$B$205,B158,$C$6:$C$205,C158)&gt;1,"Duplicate ref",IF(J158&lt;0,"Overpaid",IF(J158=0,"Paid",IF(AND(I158&lt;&gt;"",I158&lt;TODAY()),"Overdue",IF(H158&gt;0,"Part-paid","Unpaid")))))))))</x:f>
      </x:c>
      <x:c r="L158" s="10"/>
      <x:c r="M158" s="42"/>
    </x:row>
    <x:row r="159" ht="23" customHeight="1">
      <x:c r="A159" s="19"/>
      <x:c r="B159" s="10"/>
      <x:c r="C159" s="10"/>
      <x:c r="D159" s="10"/>
      <x:c r="E159" s="10"/>
      <x:c r="F159" s="10"/>
      <x:c r="G159" s="14"/>
      <x:c r="H159" s="14"/>
      <x:c r="I159" s="20"/>
      <x:c r="J159" s="16" t="str">
        <x:f>IF(ISBLANK(G159),"",IF(AND(ISNUMBER(G159),OR(H159="",ISNUMBER(H159))),ROUND(G159-H159,2),""))</x:f>
      </x:c>
      <x:c r="K159" s="17" t="str">
        <x:f>IF(COUNTA(A159:I159)=0,"",IF(OR(A159="",B159="",C159="",D159="",ISBLANK(G159)),"Check entry",IF(OR(NOT(ISNUMBER(A159)),AND(B159&lt;&gt;"Income",B159&lt;&gt;"Expense"),NOT(ISNUMBER(G159)),G159&lt;0,AND(H159&lt;&gt;"",NOT(ISNUMBER(H159))),H159&lt;0,AND(I159&lt;&gt;"",NOT(ISNUMBER(I159)))),"Check entry",IF(OR(B159&lt;&gt;"Expense",COUNTIFS(Masterlists!$F$6:$F$105,D159)&lt;&gt;1,E159="",COUNTIFS(Masterlists!$P$6:$P$105,E159)&lt;&gt;1,AND(M159&lt;&gt;"",COUNTIFS(Masterlists!$K$6:$K$105,M159)&lt;&gt;1)),"Check entry",IF(COUNTIFS($B$6:$B$205,B159,$C$6:$C$205,C159)&gt;1,"Duplicate ref",IF(J159&lt;0,"Overpaid",IF(J159=0,"Paid",IF(AND(I159&lt;&gt;"",I159&lt;TODAY()),"Overdue",IF(H159&gt;0,"Part-paid","Unpaid")))))))))</x:f>
      </x:c>
      <x:c r="L159" s="10"/>
      <x:c r="M159" s="42"/>
    </x:row>
    <x:row r="160" ht="23" customHeight="1">
      <x:c r="A160" s="19"/>
      <x:c r="B160" s="10"/>
      <x:c r="C160" s="10"/>
      <x:c r="D160" s="10"/>
      <x:c r="E160" s="10"/>
      <x:c r="F160" s="10"/>
      <x:c r="G160" s="14"/>
      <x:c r="H160" s="14"/>
      <x:c r="I160" s="20"/>
      <x:c r="J160" s="16" t="str">
        <x:f>IF(ISBLANK(G160),"",IF(AND(ISNUMBER(G160),OR(H160="",ISNUMBER(H160))),ROUND(G160-H160,2),""))</x:f>
      </x:c>
      <x:c r="K160" s="17" t="str">
        <x:f>IF(COUNTA(A160:I160)=0,"",IF(OR(A160="",B160="",C160="",D160="",ISBLANK(G160)),"Check entry",IF(OR(NOT(ISNUMBER(A160)),AND(B160&lt;&gt;"Income",B160&lt;&gt;"Expense"),NOT(ISNUMBER(G160)),G160&lt;0,AND(H160&lt;&gt;"",NOT(ISNUMBER(H160))),H160&lt;0,AND(I160&lt;&gt;"",NOT(ISNUMBER(I160)))),"Check entry",IF(OR(B160&lt;&gt;"Expense",COUNTIFS(Masterlists!$F$6:$F$105,D160)&lt;&gt;1,E160="",COUNTIFS(Masterlists!$P$6:$P$105,E160)&lt;&gt;1,AND(M160&lt;&gt;"",COUNTIFS(Masterlists!$K$6:$K$105,M160)&lt;&gt;1)),"Check entry",IF(COUNTIFS($B$6:$B$205,B160,$C$6:$C$205,C160)&gt;1,"Duplicate ref",IF(J160&lt;0,"Overpaid",IF(J160=0,"Paid",IF(AND(I160&lt;&gt;"",I160&lt;TODAY()),"Overdue",IF(H160&gt;0,"Part-paid","Unpaid")))))))))</x:f>
      </x:c>
      <x:c r="L160" s="10"/>
      <x:c r="M160" s="42"/>
    </x:row>
    <x:row r="161" ht="23" customHeight="1">
      <x:c r="A161" s="19"/>
      <x:c r="B161" s="10"/>
      <x:c r="C161" s="10"/>
      <x:c r="D161" s="10"/>
      <x:c r="E161" s="10"/>
      <x:c r="F161" s="10"/>
      <x:c r="G161" s="14"/>
      <x:c r="H161" s="14"/>
      <x:c r="I161" s="20"/>
      <x:c r="J161" s="16" t="str">
        <x:f>IF(ISBLANK(G161),"",IF(AND(ISNUMBER(G161),OR(H161="",ISNUMBER(H161))),ROUND(G161-H161,2),""))</x:f>
      </x:c>
      <x:c r="K161" s="17" t="str">
        <x:f>IF(COUNTA(A161:I161)=0,"",IF(OR(A161="",B161="",C161="",D161="",ISBLANK(G161)),"Check entry",IF(OR(NOT(ISNUMBER(A161)),AND(B161&lt;&gt;"Income",B161&lt;&gt;"Expense"),NOT(ISNUMBER(G161)),G161&lt;0,AND(H161&lt;&gt;"",NOT(ISNUMBER(H161))),H161&lt;0,AND(I161&lt;&gt;"",NOT(ISNUMBER(I161)))),"Check entry",IF(OR(B161&lt;&gt;"Expense",COUNTIFS(Masterlists!$F$6:$F$105,D161)&lt;&gt;1,E161="",COUNTIFS(Masterlists!$P$6:$P$105,E161)&lt;&gt;1,AND(M161&lt;&gt;"",COUNTIFS(Masterlists!$K$6:$K$105,M161)&lt;&gt;1)),"Check entry",IF(COUNTIFS($B$6:$B$205,B161,$C$6:$C$205,C161)&gt;1,"Duplicate ref",IF(J161&lt;0,"Overpaid",IF(J161=0,"Paid",IF(AND(I161&lt;&gt;"",I161&lt;TODAY()),"Overdue",IF(H161&gt;0,"Part-paid","Unpaid")))))))))</x:f>
      </x:c>
      <x:c r="L161" s="10"/>
      <x:c r="M161" s="42"/>
    </x:row>
    <x:row r="162" ht="23" customHeight="1">
      <x:c r="A162" s="19"/>
      <x:c r="B162" s="10"/>
      <x:c r="C162" s="10"/>
      <x:c r="D162" s="10"/>
      <x:c r="E162" s="10"/>
      <x:c r="F162" s="10"/>
      <x:c r="G162" s="14"/>
      <x:c r="H162" s="14"/>
      <x:c r="I162" s="20"/>
      <x:c r="J162" s="16" t="str">
        <x:f>IF(ISBLANK(G162),"",IF(AND(ISNUMBER(G162),OR(H162="",ISNUMBER(H162))),ROUND(G162-H162,2),""))</x:f>
      </x:c>
      <x:c r="K162" s="17" t="str">
        <x:f>IF(COUNTA(A162:I162)=0,"",IF(OR(A162="",B162="",C162="",D162="",ISBLANK(G162)),"Check entry",IF(OR(NOT(ISNUMBER(A162)),AND(B162&lt;&gt;"Income",B162&lt;&gt;"Expense"),NOT(ISNUMBER(G162)),G162&lt;0,AND(H162&lt;&gt;"",NOT(ISNUMBER(H162))),H162&lt;0,AND(I162&lt;&gt;"",NOT(ISNUMBER(I162)))),"Check entry",IF(OR(B162&lt;&gt;"Expense",COUNTIFS(Masterlists!$F$6:$F$105,D162)&lt;&gt;1,E162="",COUNTIFS(Masterlists!$P$6:$P$105,E162)&lt;&gt;1,AND(M162&lt;&gt;"",COUNTIFS(Masterlists!$K$6:$K$105,M162)&lt;&gt;1)),"Check entry",IF(COUNTIFS($B$6:$B$205,B162,$C$6:$C$205,C162)&gt;1,"Duplicate ref",IF(J162&lt;0,"Overpaid",IF(J162=0,"Paid",IF(AND(I162&lt;&gt;"",I162&lt;TODAY()),"Overdue",IF(H162&gt;0,"Part-paid","Unpaid")))))))))</x:f>
      </x:c>
      <x:c r="L162" s="10"/>
      <x:c r="M162" s="42"/>
    </x:row>
    <x:row r="163" ht="23" customHeight="1">
      <x:c r="A163" s="19"/>
      <x:c r="B163" s="10"/>
      <x:c r="C163" s="10"/>
      <x:c r="D163" s="10"/>
      <x:c r="E163" s="10"/>
      <x:c r="F163" s="10"/>
      <x:c r="G163" s="14"/>
      <x:c r="H163" s="14"/>
      <x:c r="I163" s="20"/>
      <x:c r="J163" s="16" t="str">
        <x:f>IF(ISBLANK(G163),"",IF(AND(ISNUMBER(G163),OR(H163="",ISNUMBER(H163))),ROUND(G163-H163,2),""))</x:f>
      </x:c>
      <x:c r="K163" s="17" t="str">
        <x:f>IF(COUNTA(A163:I163)=0,"",IF(OR(A163="",B163="",C163="",D163="",ISBLANK(G163)),"Check entry",IF(OR(NOT(ISNUMBER(A163)),AND(B163&lt;&gt;"Income",B163&lt;&gt;"Expense"),NOT(ISNUMBER(G163)),G163&lt;0,AND(H163&lt;&gt;"",NOT(ISNUMBER(H163))),H163&lt;0,AND(I163&lt;&gt;"",NOT(ISNUMBER(I163)))),"Check entry",IF(OR(B163&lt;&gt;"Expense",COUNTIFS(Masterlists!$F$6:$F$105,D163)&lt;&gt;1,E163="",COUNTIFS(Masterlists!$P$6:$P$105,E163)&lt;&gt;1,AND(M163&lt;&gt;"",COUNTIFS(Masterlists!$K$6:$K$105,M163)&lt;&gt;1)),"Check entry",IF(COUNTIFS($B$6:$B$205,B163,$C$6:$C$205,C163)&gt;1,"Duplicate ref",IF(J163&lt;0,"Overpaid",IF(J163=0,"Paid",IF(AND(I163&lt;&gt;"",I163&lt;TODAY()),"Overdue",IF(H163&gt;0,"Part-paid","Unpaid")))))))))</x:f>
      </x:c>
      <x:c r="L163" s="10"/>
      <x:c r="M163" s="42"/>
    </x:row>
    <x:row r="164" ht="23" customHeight="1">
      <x:c r="A164" s="19"/>
      <x:c r="B164" s="10"/>
      <x:c r="C164" s="10"/>
      <x:c r="D164" s="10"/>
      <x:c r="E164" s="10"/>
      <x:c r="F164" s="10"/>
      <x:c r="G164" s="14"/>
      <x:c r="H164" s="14"/>
      <x:c r="I164" s="20"/>
      <x:c r="J164" s="16" t="str">
        <x:f>IF(ISBLANK(G164),"",IF(AND(ISNUMBER(G164),OR(H164="",ISNUMBER(H164))),ROUND(G164-H164,2),""))</x:f>
      </x:c>
      <x:c r="K164" s="17" t="str">
        <x:f>IF(COUNTA(A164:I164)=0,"",IF(OR(A164="",B164="",C164="",D164="",ISBLANK(G164)),"Check entry",IF(OR(NOT(ISNUMBER(A164)),AND(B164&lt;&gt;"Income",B164&lt;&gt;"Expense"),NOT(ISNUMBER(G164)),G164&lt;0,AND(H164&lt;&gt;"",NOT(ISNUMBER(H164))),H164&lt;0,AND(I164&lt;&gt;"",NOT(ISNUMBER(I164)))),"Check entry",IF(OR(B164&lt;&gt;"Expense",COUNTIFS(Masterlists!$F$6:$F$105,D164)&lt;&gt;1,E164="",COUNTIFS(Masterlists!$P$6:$P$105,E164)&lt;&gt;1,AND(M164&lt;&gt;"",COUNTIFS(Masterlists!$K$6:$K$105,M164)&lt;&gt;1)),"Check entry",IF(COUNTIFS($B$6:$B$205,B164,$C$6:$C$205,C164)&gt;1,"Duplicate ref",IF(J164&lt;0,"Overpaid",IF(J164=0,"Paid",IF(AND(I164&lt;&gt;"",I164&lt;TODAY()),"Overdue",IF(H164&gt;0,"Part-paid","Unpaid")))))))))</x:f>
      </x:c>
      <x:c r="L164" s="10"/>
      <x:c r="M164" s="42"/>
    </x:row>
    <x:row r="165" ht="23" customHeight="1">
      <x:c r="A165" s="19"/>
      <x:c r="B165" s="10"/>
      <x:c r="C165" s="10"/>
      <x:c r="D165" s="10"/>
      <x:c r="E165" s="10"/>
      <x:c r="F165" s="10"/>
      <x:c r="G165" s="14"/>
      <x:c r="H165" s="14"/>
      <x:c r="I165" s="20"/>
      <x:c r="J165" s="16" t="str">
        <x:f>IF(ISBLANK(G165),"",IF(AND(ISNUMBER(G165),OR(H165="",ISNUMBER(H165))),ROUND(G165-H165,2),""))</x:f>
      </x:c>
      <x:c r="K165" s="17" t="str">
        <x:f>IF(COUNTA(A165:I165)=0,"",IF(OR(A165="",B165="",C165="",D165="",ISBLANK(G165)),"Check entry",IF(OR(NOT(ISNUMBER(A165)),AND(B165&lt;&gt;"Income",B165&lt;&gt;"Expense"),NOT(ISNUMBER(G165)),G165&lt;0,AND(H165&lt;&gt;"",NOT(ISNUMBER(H165))),H165&lt;0,AND(I165&lt;&gt;"",NOT(ISNUMBER(I165)))),"Check entry",IF(OR(B165&lt;&gt;"Expense",COUNTIFS(Masterlists!$F$6:$F$105,D165)&lt;&gt;1,E165="",COUNTIFS(Masterlists!$P$6:$P$105,E165)&lt;&gt;1,AND(M165&lt;&gt;"",COUNTIFS(Masterlists!$K$6:$K$105,M165)&lt;&gt;1)),"Check entry",IF(COUNTIFS($B$6:$B$205,B165,$C$6:$C$205,C165)&gt;1,"Duplicate ref",IF(J165&lt;0,"Overpaid",IF(J165=0,"Paid",IF(AND(I165&lt;&gt;"",I165&lt;TODAY()),"Overdue",IF(H165&gt;0,"Part-paid","Unpaid")))))))))</x:f>
      </x:c>
      <x:c r="L165" s="10"/>
      <x:c r="M165" s="42"/>
    </x:row>
    <x:row r="166" ht="23" customHeight="1">
      <x:c r="A166" s="19"/>
      <x:c r="B166" s="10"/>
      <x:c r="C166" s="10"/>
      <x:c r="D166" s="10"/>
      <x:c r="E166" s="10"/>
      <x:c r="F166" s="10"/>
      <x:c r="G166" s="14"/>
      <x:c r="H166" s="14"/>
      <x:c r="I166" s="20"/>
      <x:c r="J166" s="16" t="str">
        <x:f>IF(ISBLANK(G166),"",IF(AND(ISNUMBER(G166),OR(H166="",ISNUMBER(H166))),ROUND(G166-H166,2),""))</x:f>
      </x:c>
      <x:c r="K166" s="17" t="str">
        <x:f>IF(COUNTA(A166:I166)=0,"",IF(OR(A166="",B166="",C166="",D166="",ISBLANK(G166)),"Check entry",IF(OR(NOT(ISNUMBER(A166)),AND(B166&lt;&gt;"Income",B166&lt;&gt;"Expense"),NOT(ISNUMBER(G166)),G166&lt;0,AND(H166&lt;&gt;"",NOT(ISNUMBER(H166))),H166&lt;0,AND(I166&lt;&gt;"",NOT(ISNUMBER(I166)))),"Check entry",IF(OR(B166&lt;&gt;"Expense",COUNTIFS(Masterlists!$F$6:$F$105,D166)&lt;&gt;1,E166="",COUNTIFS(Masterlists!$P$6:$P$105,E166)&lt;&gt;1,AND(M166&lt;&gt;"",COUNTIFS(Masterlists!$K$6:$K$105,M166)&lt;&gt;1)),"Check entry",IF(COUNTIFS($B$6:$B$205,B166,$C$6:$C$205,C166)&gt;1,"Duplicate ref",IF(J166&lt;0,"Overpaid",IF(J166=0,"Paid",IF(AND(I166&lt;&gt;"",I166&lt;TODAY()),"Overdue",IF(H166&gt;0,"Part-paid","Unpaid")))))))))</x:f>
      </x:c>
      <x:c r="L166" s="10"/>
      <x:c r="M166" s="42"/>
    </x:row>
    <x:row r="167" ht="23" customHeight="1">
      <x:c r="A167" s="19"/>
      <x:c r="B167" s="10"/>
      <x:c r="C167" s="10"/>
      <x:c r="D167" s="10"/>
      <x:c r="E167" s="10"/>
      <x:c r="F167" s="10"/>
      <x:c r="G167" s="14"/>
      <x:c r="H167" s="14"/>
      <x:c r="I167" s="20"/>
      <x:c r="J167" s="16" t="str">
        <x:f>IF(ISBLANK(G167),"",IF(AND(ISNUMBER(G167),OR(H167="",ISNUMBER(H167))),ROUND(G167-H167,2),""))</x:f>
      </x:c>
      <x:c r="K167" s="17" t="str">
        <x:f>IF(COUNTA(A167:I167)=0,"",IF(OR(A167="",B167="",C167="",D167="",ISBLANK(G167)),"Check entry",IF(OR(NOT(ISNUMBER(A167)),AND(B167&lt;&gt;"Income",B167&lt;&gt;"Expense"),NOT(ISNUMBER(G167)),G167&lt;0,AND(H167&lt;&gt;"",NOT(ISNUMBER(H167))),H167&lt;0,AND(I167&lt;&gt;"",NOT(ISNUMBER(I167)))),"Check entry",IF(OR(B167&lt;&gt;"Expense",COUNTIFS(Masterlists!$F$6:$F$105,D167)&lt;&gt;1,E167="",COUNTIFS(Masterlists!$P$6:$P$105,E167)&lt;&gt;1,AND(M167&lt;&gt;"",COUNTIFS(Masterlists!$K$6:$K$105,M167)&lt;&gt;1)),"Check entry",IF(COUNTIFS($B$6:$B$205,B167,$C$6:$C$205,C167)&gt;1,"Duplicate ref",IF(J167&lt;0,"Overpaid",IF(J167=0,"Paid",IF(AND(I167&lt;&gt;"",I167&lt;TODAY()),"Overdue",IF(H167&gt;0,"Part-paid","Unpaid")))))))))</x:f>
      </x:c>
      <x:c r="L167" s="10"/>
      <x:c r="M167" s="42"/>
    </x:row>
    <x:row r="168" ht="23" customHeight="1">
      <x:c r="A168" s="19"/>
      <x:c r="B168" s="10"/>
      <x:c r="C168" s="10"/>
      <x:c r="D168" s="10"/>
      <x:c r="E168" s="10"/>
      <x:c r="F168" s="10"/>
      <x:c r="G168" s="14"/>
      <x:c r="H168" s="14"/>
      <x:c r="I168" s="20"/>
      <x:c r="J168" s="16" t="str">
        <x:f>IF(ISBLANK(G168),"",IF(AND(ISNUMBER(G168),OR(H168="",ISNUMBER(H168))),ROUND(G168-H168,2),""))</x:f>
      </x:c>
      <x:c r="K168" s="17" t="str">
        <x:f>IF(COUNTA(A168:I168)=0,"",IF(OR(A168="",B168="",C168="",D168="",ISBLANK(G168)),"Check entry",IF(OR(NOT(ISNUMBER(A168)),AND(B168&lt;&gt;"Income",B168&lt;&gt;"Expense"),NOT(ISNUMBER(G168)),G168&lt;0,AND(H168&lt;&gt;"",NOT(ISNUMBER(H168))),H168&lt;0,AND(I168&lt;&gt;"",NOT(ISNUMBER(I168)))),"Check entry",IF(OR(B168&lt;&gt;"Expense",COUNTIFS(Masterlists!$F$6:$F$105,D168)&lt;&gt;1,E168="",COUNTIFS(Masterlists!$P$6:$P$105,E168)&lt;&gt;1,AND(M168&lt;&gt;"",COUNTIFS(Masterlists!$K$6:$K$105,M168)&lt;&gt;1)),"Check entry",IF(COUNTIFS($B$6:$B$205,B168,$C$6:$C$205,C168)&gt;1,"Duplicate ref",IF(J168&lt;0,"Overpaid",IF(J168=0,"Paid",IF(AND(I168&lt;&gt;"",I168&lt;TODAY()),"Overdue",IF(H168&gt;0,"Part-paid","Unpaid")))))))))</x:f>
      </x:c>
      <x:c r="L168" s="10"/>
      <x:c r="M168" s="42"/>
    </x:row>
    <x:row r="169" ht="23" customHeight="1">
      <x:c r="A169" s="19"/>
      <x:c r="B169" s="10"/>
      <x:c r="C169" s="10"/>
      <x:c r="D169" s="10"/>
      <x:c r="E169" s="10"/>
      <x:c r="F169" s="10"/>
      <x:c r="G169" s="14"/>
      <x:c r="H169" s="14"/>
      <x:c r="I169" s="20"/>
      <x:c r="J169" s="16" t="str">
        <x:f>IF(ISBLANK(G169),"",IF(AND(ISNUMBER(G169),OR(H169="",ISNUMBER(H169))),ROUND(G169-H169,2),""))</x:f>
      </x:c>
      <x:c r="K169" s="17" t="str">
        <x:f>IF(COUNTA(A169:I169)=0,"",IF(OR(A169="",B169="",C169="",D169="",ISBLANK(G169)),"Check entry",IF(OR(NOT(ISNUMBER(A169)),AND(B169&lt;&gt;"Income",B169&lt;&gt;"Expense"),NOT(ISNUMBER(G169)),G169&lt;0,AND(H169&lt;&gt;"",NOT(ISNUMBER(H169))),H169&lt;0,AND(I169&lt;&gt;"",NOT(ISNUMBER(I169)))),"Check entry",IF(OR(B169&lt;&gt;"Expense",COUNTIFS(Masterlists!$F$6:$F$105,D169)&lt;&gt;1,E169="",COUNTIFS(Masterlists!$P$6:$P$105,E169)&lt;&gt;1,AND(M169&lt;&gt;"",COUNTIFS(Masterlists!$K$6:$K$105,M169)&lt;&gt;1)),"Check entry",IF(COUNTIFS($B$6:$B$205,B169,$C$6:$C$205,C169)&gt;1,"Duplicate ref",IF(J169&lt;0,"Overpaid",IF(J169=0,"Paid",IF(AND(I169&lt;&gt;"",I169&lt;TODAY()),"Overdue",IF(H169&gt;0,"Part-paid","Unpaid")))))))))</x:f>
      </x:c>
      <x:c r="L169" s="10"/>
      <x:c r="M169" s="42"/>
    </x:row>
    <x:row r="170" ht="23" customHeight="1">
      <x:c r="A170" s="19"/>
      <x:c r="B170" s="10"/>
      <x:c r="C170" s="10"/>
      <x:c r="D170" s="10"/>
      <x:c r="E170" s="10"/>
      <x:c r="F170" s="10"/>
      <x:c r="G170" s="14"/>
      <x:c r="H170" s="14"/>
      <x:c r="I170" s="20"/>
      <x:c r="J170" s="16" t="str">
        <x:f>IF(ISBLANK(G170),"",IF(AND(ISNUMBER(G170),OR(H170="",ISNUMBER(H170))),ROUND(G170-H170,2),""))</x:f>
      </x:c>
      <x:c r="K170" s="17" t="str">
        <x:f>IF(COUNTA(A170:I170)=0,"",IF(OR(A170="",B170="",C170="",D170="",ISBLANK(G170)),"Check entry",IF(OR(NOT(ISNUMBER(A170)),AND(B170&lt;&gt;"Income",B170&lt;&gt;"Expense"),NOT(ISNUMBER(G170)),G170&lt;0,AND(H170&lt;&gt;"",NOT(ISNUMBER(H170))),H170&lt;0,AND(I170&lt;&gt;"",NOT(ISNUMBER(I170)))),"Check entry",IF(OR(B170&lt;&gt;"Expense",COUNTIFS(Masterlists!$F$6:$F$105,D170)&lt;&gt;1,E170="",COUNTIFS(Masterlists!$P$6:$P$105,E170)&lt;&gt;1,AND(M170&lt;&gt;"",COUNTIFS(Masterlists!$K$6:$K$105,M170)&lt;&gt;1)),"Check entry",IF(COUNTIFS($B$6:$B$205,B170,$C$6:$C$205,C170)&gt;1,"Duplicate ref",IF(J170&lt;0,"Overpaid",IF(J170=0,"Paid",IF(AND(I170&lt;&gt;"",I170&lt;TODAY()),"Overdue",IF(H170&gt;0,"Part-paid","Unpaid")))))))))</x:f>
      </x:c>
      <x:c r="L170" s="10"/>
      <x:c r="M170" s="42"/>
    </x:row>
    <x:row r="171" ht="23" customHeight="1">
      <x:c r="A171" s="19"/>
      <x:c r="B171" s="10"/>
      <x:c r="C171" s="10"/>
      <x:c r="D171" s="10"/>
      <x:c r="E171" s="10"/>
      <x:c r="F171" s="10"/>
      <x:c r="G171" s="14"/>
      <x:c r="H171" s="14"/>
      <x:c r="I171" s="20"/>
      <x:c r="J171" s="16" t="str">
        <x:f>IF(ISBLANK(G171),"",IF(AND(ISNUMBER(G171),OR(H171="",ISNUMBER(H171))),ROUND(G171-H171,2),""))</x:f>
      </x:c>
      <x:c r="K171" s="17" t="str">
        <x:f>IF(COUNTA(A171:I171)=0,"",IF(OR(A171="",B171="",C171="",D171="",ISBLANK(G171)),"Check entry",IF(OR(NOT(ISNUMBER(A171)),AND(B171&lt;&gt;"Income",B171&lt;&gt;"Expense"),NOT(ISNUMBER(G171)),G171&lt;0,AND(H171&lt;&gt;"",NOT(ISNUMBER(H171))),H171&lt;0,AND(I171&lt;&gt;"",NOT(ISNUMBER(I171)))),"Check entry",IF(OR(B171&lt;&gt;"Expense",COUNTIFS(Masterlists!$F$6:$F$105,D171)&lt;&gt;1,E171="",COUNTIFS(Masterlists!$P$6:$P$105,E171)&lt;&gt;1,AND(M171&lt;&gt;"",COUNTIFS(Masterlists!$K$6:$K$105,M171)&lt;&gt;1)),"Check entry",IF(COUNTIFS($B$6:$B$205,B171,$C$6:$C$205,C171)&gt;1,"Duplicate ref",IF(J171&lt;0,"Overpaid",IF(J171=0,"Paid",IF(AND(I171&lt;&gt;"",I171&lt;TODAY()),"Overdue",IF(H171&gt;0,"Part-paid","Unpaid")))))))))</x:f>
      </x:c>
      <x:c r="L171" s="10"/>
      <x:c r="M171" s="42"/>
    </x:row>
    <x:row r="172" ht="23" customHeight="1">
      <x:c r="A172" s="19"/>
      <x:c r="B172" s="10"/>
      <x:c r="C172" s="10"/>
      <x:c r="D172" s="10"/>
      <x:c r="E172" s="10"/>
      <x:c r="F172" s="10"/>
      <x:c r="G172" s="14"/>
      <x:c r="H172" s="14"/>
      <x:c r="I172" s="20"/>
      <x:c r="J172" s="16" t="str">
        <x:f>IF(ISBLANK(G172),"",IF(AND(ISNUMBER(G172),OR(H172="",ISNUMBER(H172))),ROUND(G172-H172,2),""))</x:f>
      </x:c>
      <x:c r="K172" s="17" t="str">
        <x:f>IF(COUNTA(A172:I172)=0,"",IF(OR(A172="",B172="",C172="",D172="",ISBLANK(G172)),"Check entry",IF(OR(NOT(ISNUMBER(A172)),AND(B172&lt;&gt;"Income",B172&lt;&gt;"Expense"),NOT(ISNUMBER(G172)),G172&lt;0,AND(H172&lt;&gt;"",NOT(ISNUMBER(H172))),H172&lt;0,AND(I172&lt;&gt;"",NOT(ISNUMBER(I172)))),"Check entry",IF(OR(B172&lt;&gt;"Expense",COUNTIFS(Masterlists!$F$6:$F$105,D172)&lt;&gt;1,E172="",COUNTIFS(Masterlists!$P$6:$P$105,E172)&lt;&gt;1,AND(M172&lt;&gt;"",COUNTIFS(Masterlists!$K$6:$K$105,M172)&lt;&gt;1)),"Check entry",IF(COUNTIFS($B$6:$B$205,B172,$C$6:$C$205,C172)&gt;1,"Duplicate ref",IF(J172&lt;0,"Overpaid",IF(J172=0,"Paid",IF(AND(I172&lt;&gt;"",I172&lt;TODAY()),"Overdue",IF(H172&gt;0,"Part-paid","Unpaid")))))))))</x:f>
      </x:c>
      <x:c r="L172" s="10"/>
      <x:c r="M172" s="42"/>
    </x:row>
    <x:row r="173" ht="23" customHeight="1">
      <x:c r="A173" s="19"/>
      <x:c r="B173" s="10"/>
      <x:c r="C173" s="10"/>
      <x:c r="D173" s="10"/>
      <x:c r="E173" s="10"/>
      <x:c r="F173" s="10"/>
      <x:c r="G173" s="14"/>
      <x:c r="H173" s="14"/>
      <x:c r="I173" s="20"/>
      <x:c r="J173" s="16" t="str">
        <x:f>IF(ISBLANK(G173),"",IF(AND(ISNUMBER(G173),OR(H173="",ISNUMBER(H173))),ROUND(G173-H173,2),""))</x:f>
      </x:c>
      <x:c r="K173" s="17" t="str">
        <x:f>IF(COUNTA(A173:I173)=0,"",IF(OR(A173="",B173="",C173="",D173="",ISBLANK(G173)),"Check entry",IF(OR(NOT(ISNUMBER(A173)),AND(B173&lt;&gt;"Income",B173&lt;&gt;"Expense"),NOT(ISNUMBER(G173)),G173&lt;0,AND(H173&lt;&gt;"",NOT(ISNUMBER(H173))),H173&lt;0,AND(I173&lt;&gt;"",NOT(ISNUMBER(I173)))),"Check entry",IF(OR(B173&lt;&gt;"Expense",COUNTIFS(Masterlists!$F$6:$F$105,D173)&lt;&gt;1,E173="",COUNTIFS(Masterlists!$P$6:$P$105,E173)&lt;&gt;1,AND(M173&lt;&gt;"",COUNTIFS(Masterlists!$K$6:$K$105,M173)&lt;&gt;1)),"Check entry",IF(COUNTIFS($B$6:$B$205,B173,$C$6:$C$205,C173)&gt;1,"Duplicate ref",IF(J173&lt;0,"Overpaid",IF(J173=0,"Paid",IF(AND(I173&lt;&gt;"",I173&lt;TODAY()),"Overdue",IF(H173&gt;0,"Part-paid","Unpaid")))))))))</x:f>
      </x:c>
      <x:c r="L173" s="10"/>
      <x:c r="M173" s="42"/>
    </x:row>
    <x:row r="174" ht="23" customHeight="1">
      <x:c r="A174" s="19"/>
      <x:c r="B174" s="10"/>
      <x:c r="C174" s="10"/>
      <x:c r="D174" s="10"/>
      <x:c r="E174" s="10"/>
      <x:c r="F174" s="10"/>
      <x:c r="G174" s="14"/>
      <x:c r="H174" s="14"/>
      <x:c r="I174" s="20"/>
      <x:c r="J174" s="16" t="str">
        <x:f>IF(ISBLANK(G174),"",IF(AND(ISNUMBER(G174),OR(H174="",ISNUMBER(H174))),ROUND(G174-H174,2),""))</x:f>
      </x:c>
      <x:c r="K174" s="17" t="str">
        <x:f>IF(COUNTA(A174:I174)=0,"",IF(OR(A174="",B174="",C174="",D174="",ISBLANK(G174)),"Check entry",IF(OR(NOT(ISNUMBER(A174)),AND(B174&lt;&gt;"Income",B174&lt;&gt;"Expense"),NOT(ISNUMBER(G174)),G174&lt;0,AND(H174&lt;&gt;"",NOT(ISNUMBER(H174))),H174&lt;0,AND(I174&lt;&gt;"",NOT(ISNUMBER(I174)))),"Check entry",IF(OR(B174&lt;&gt;"Expense",COUNTIFS(Masterlists!$F$6:$F$105,D174)&lt;&gt;1,E174="",COUNTIFS(Masterlists!$P$6:$P$105,E174)&lt;&gt;1,AND(M174&lt;&gt;"",COUNTIFS(Masterlists!$K$6:$K$105,M174)&lt;&gt;1)),"Check entry",IF(COUNTIFS($B$6:$B$205,B174,$C$6:$C$205,C174)&gt;1,"Duplicate ref",IF(J174&lt;0,"Overpaid",IF(J174=0,"Paid",IF(AND(I174&lt;&gt;"",I174&lt;TODAY()),"Overdue",IF(H174&gt;0,"Part-paid","Unpaid")))))))))</x:f>
      </x:c>
      <x:c r="L174" s="10"/>
      <x:c r="M174" s="42"/>
    </x:row>
    <x:row r="175" ht="23" customHeight="1">
      <x:c r="A175" s="19"/>
      <x:c r="B175" s="10"/>
      <x:c r="C175" s="10"/>
      <x:c r="D175" s="10"/>
      <x:c r="E175" s="10"/>
      <x:c r="F175" s="10"/>
      <x:c r="G175" s="14"/>
      <x:c r="H175" s="14"/>
      <x:c r="I175" s="20"/>
      <x:c r="J175" s="16" t="str">
        <x:f>IF(ISBLANK(G175),"",IF(AND(ISNUMBER(G175),OR(H175="",ISNUMBER(H175))),ROUND(G175-H175,2),""))</x:f>
      </x:c>
      <x:c r="K175" s="17" t="str">
        <x:f>IF(COUNTA(A175:I175)=0,"",IF(OR(A175="",B175="",C175="",D175="",ISBLANK(G175)),"Check entry",IF(OR(NOT(ISNUMBER(A175)),AND(B175&lt;&gt;"Income",B175&lt;&gt;"Expense"),NOT(ISNUMBER(G175)),G175&lt;0,AND(H175&lt;&gt;"",NOT(ISNUMBER(H175))),H175&lt;0,AND(I175&lt;&gt;"",NOT(ISNUMBER(I175)))),"Check entry",IF(OR(B175&lt;&gt;"Expense",COUNTIFS(Masterlists!$F$6:$F$105,D175)&lt;&gt;1,E175="",COUNTIFS(Masterlists!$P$6:$P$105,E175)&lt;&gt;1,AND(M175&lt;&gt;"",COUNTIFS(Masterlists!$K$6:$K$105,M175)&lt;&gt;1)),"Check entry",IF(COUNTIFS($B$6:$B$205,B175,$C$6:$C$205,C175)&gt;1,"Duplicate ref",IF(J175&lt;0,"Overpaid",IF(J175=0,"Paid",IF(AND(I175&lt;&gt;"",I175&lt;TODAY()),"Overdue",IF(H175&gt;0,"Part-paid","Unpaid")))))))))</x:f>
      </x:c>
      <x:c r="L175" s="10"/>
      <x:c r="M175" s="42"/>
    </x:row>
    <x:row r="176" ht="23" customHeight="1">
      <x:c r="A176" s="19"/>
      <x:c r="B176" s="10"/>
      <x:c r="C176" s="10"/>
      <x:c r="D176" s="10"/>
      <x:c r="E176" s="10"/>
      <x:c r="F176" s="10"/>
      <x:c r="G176" s="14"/>
      <x:c r="H176" s="14"/>
      <x:c r="I176" s="20"/>
      <x:c r="J176" s="16" t="str">
        <x:f>IF(ISBLANK(G176),"",IF(AND(ISNUMBER(G176),OR(H176="",ISNUMBER(H176))),ROUND(G176-H176,2),""))</x:f>
      </x:c>
      <x:c r="K176" s="17" t="str">
        <x:f>IF(COUNTA(A176:I176)=0,"",IF(OR(A176="",B176="",C176="",D176="",ISBLANK(G176)),"Check entry",IF(OR(NOT(ISNUMBER(A176)),AND(B176&lt;&gt;"Income",B176&lt;&gt;"Expense"),NOT(ISNUMBER(G176)),G176&lt;0,AND(H176&lt;&gt;"",NOT(ISNUMBER(H176))),H176&lt;0,AND(I176&lt;&gt;"",NOT(ISNUMBER(I176)))),"Check entry",IF(OR(B176&lt;&gt;"Expense",COUNTIFS(Masterlists!$F$6:$F$105,D176)&lt;&gt;1,E176="",COUNTIFS(Masterlists!$P$6:$P$105,E176)&lt;&gt;1,AND(M176&lt;&gt;"",COUNTIFS(Masterlists!$K$6:$K$105,M176)&lt;&gt;1)),"Check entry",IF(COUNTIFS($B$6:$B$205,B176,$C$6:$C$205,C176)&gt;1,"Duplicate ref",IF(J176&lt;0,"Overpaid",IF(J176=0,"Paid",IF(AND(I176&lt;&gt;"",I176&lt;TODAY()),"Overdue",IF(H176&gt;0,"Part-paid","Unpaid")))))))))</x:f>
      </x:c>
      <x:c r="L176" s="10"/>
      <x:c r="M176" s="42"/>
    </x:row>
    <x:row r="177" ht="23" customHeight="1">
      <x:c r="A177" s="19"/>
      <x:c r="B177" s="10"/>
      <x:c r="C177" s="10"/>
      <x:c r="D177" s="10"/>
      <x:c r="E177" s="10"/>
      <x:c r="F177" s="10"/>
      <x:c r="G177" s="14"/>
      <x:c r="H177" s="14"/>
      <x:c r="I177" s="20"/>
      <x:c r="J177" s="16" t="str">
        <x:f>IF(ISBLANK(G177),"",IF(AND(ISNUMBER(G177),OR(H177="",ISNUMBER(H177))),ROUND(G177-H177,2),""))</x:f>
      </x:c>
      <x:c r="K177" s="17" t="str">
        <x:f>IF(COUNTA(A177:I177)=0,"",IF(OR(A177="",B177="",C177="",D177="",ISBLANK(G177)),"Check entry",IF(OR(NOT(ISNUMBER(A177)),AND(B177&lt;&gt;"Income",B177&lt;&gt;"Expense"),NOT(ISNUMBER(G177)),G177&lt;0,AND(H177&lt;&gt;"",NOT(ISNUMBER(H177))),H177&lt;0,AND(I177&lt;&gt;"",NOT(ISNUMBER(I177)))),"Check entry",IF(OR(B177&lt;&gt;"Expense",COUNTIFS(Masterlists!$F$6:$F$105,D177)&lt;&gt;1,E177="",COUNTIFS(Masterlists!$P$6:$P$105,E177)&lt;&gt;1,AND(M177&lt;&gt;"",COUNTIFS(Masterlists!$K$6:$K$105,M177)&lt;&gt;1)),"Check entry",IF(COUNTIFS($B$6:$B$205,B177,$C$6:$C$205,C177)&gt;1,"Duplicate ref",IF(J177&lt;0,"Overpaid",IF(J177=0,"Paid",IF(AND(I177&lt;&gt;"",I177&lt;TODAY()),"Overdue",IF(H177&gt;0,"Part-paid","Unpaid")))))))))</x:f>
      </x:c>
      <x:c r="L177" s="10"/>
      <x:c r="M177" s="42"/>
    </x:row>
    <x:row r="178" ht="23" customHeight="1">
      <x:c r="A178" s="19"/>
      <x:c r="B178" s="10"/>
      <x:c r="C178" s="10"/>
      <x:c r="D178" s="10"/>
      <x:c r="E178" s="10"/>
      <x:c r="F178" s="10"/>
      <x:c r="G178" s="14"/>
      <x:c r="H178" s="14"/>
      <x:c r="I178" s="20"/>
      <x:c r="J178" s="16" t="str">
        <x:f>IF(ISBLANK(G178),"",IF(AND(ISNUMBER(G178),OR(H178="",ISNUMBER(H178))),ROUND(G178-H178,2),""))</x:f>
      </x:c>
      <x:c r="K178" s="17" t="str">
        <x:f>IF(COUNTA(A178:I178)=0,"",IF(OR(A178="",B178="",C178="",D178="",ISBLANK(G178)),"Check entry",IF(OR(NOT(ISNUMBER(A178)),AND(B178&lt;&gt;"Income",B178&lt;&gt;"Expense"),NOT(ISNUMBER(G178)),G178&lt;0,AND(H178&lt;&gt;"",NOT(ISNUMBER(H178))),H178&lt;0,AND(I178&lt;&gt;"",NOT(ISNUMBER(I178)))),"Check entry",IF(OR(B178&lt;&gt;"Expense",COUNTIFS(Masterlists!$F$6:$F$105,D178)&lt;&gt;1,E178="",COUNTIFS(Masterlists!$P$6:$P$105,E178)&lt;&gt;1,AND(M178&lt;&gt;"",COUNTIFS(Masterlists!$K$6:$K$105,M178)&lt;&gt;1)),"Check entry",IF(COUNTIFS($B$6:$B$205,B178,$C$6:$C$205,C178)&gt;1,"Duplicate ref",IF(J178&lt;0,"Overpaid",IF(J178=0,"Paid",IF(AND(I178&lt;&gt;"",I178&lt;TODAY()),"Overdue",IF(H178&gt;0,"Part-paid","Unpaid")))))))))</x:f>
      </x:c>
      <x:c r="L178" s="10"/>
      <x:c r="M178" s="42"/>
    </x:row>
    <x:row r="179" ht="23" customHeight="1">
      <x:c r="A179" s="19"/>
      <x:c r="B179" s="10"/>
      <x:c r="C179" s="10"/>
      <x:c r="D179" s="10"/>
      <x:c r="E179" s="10"/>
      <x:c r="F179" s="10"/>
      <x:c r="G179" s="14"/>
      <x:c r="H179" s="14"/>
      <x:c r="I179" s="20"/>
      <x:c r="J179" s="16" t="str">
        <x:f>IF(ISBLANK(G179),"",IF(AND(ISNUMBER(G179),OR(H179="",ISNUMBER(H179))),ROUND(G179-H179,2),""))</x:f>
      </x:c>
      <x:c r="K179" s="17" t="str">
        <x:f>IF(COUNTA(A179:I179)=0,"",IF(OR(A179="",B179="",C179="",D179="",ISBLANK(G179)),"Check entry",IF(OR(NOT(ISNUMBER(A179)),AND(B179&lt;&gt;"Income",B179&lt;&gt;"Expense"),NOT(ISNUMBER(G179)),G179&lt;0,AND(H179&lt;&gt;"",NOT(ISNUMBER(H179))),H179&lt;0,AND(I179&lt;&gt;"",NOT(ISNUMBER(I179)))),"Check entry",IF(OR(B179&lt;&gt;"Expense",COUNTIFS(Masterlists!$F$6:$F$105,D179)&lt;&gt;1,E179="",COUNTIFS(Masterlists!$P$6:$P$105,E179)&lt;&gt;1,AND(M179&lt;&gt;"",COUNTIFS(Masterlists!$K$6:$K$105,M179)&lt;&gt;1)),"Check entry",IF(COUNTIFS($B$6:$B$205,B179,$C$6:$C$205,C179)&gt;1,"Duplicate ref",IF(J179&lt;0,"Overpaid",IF(J179=0,"Paid",IF(AND(I179&lt;&gt;"",I179&lt;TODAY()),"Overdue",IF(H179&gt;0,"Part-paid","Unpaid")))))))))</x:f>
      </x:c>
      <x:c r="L179" s="10"/>
      <x:c r="M179" s="42"/>
    </x:row>
    <x:row r="180" ht="23" customHeight="1">
      <x:c r="A180" s="19"/>
      <x:c r="B180" s="10"/>
      <x:c r="C180" s="10"/>
      <x:c r="D180" s="10"/>
      <x:c r="E180" s="10"/>
      <x:c r="F180" s="10"/>
      <x:c r="G180" s="14"/>
      <x:c r="H180" s="14"/>
      <x:c r="I180" s="20"/>
      <x:c r="J180" s="16" t="str">
        <x:f>IF(ISBLANK(G180),"",IF(AND(ISNUMBER(G180),OR(H180="",ISNUMBER(H180))),ROUND(G180-H180,2),""))</x:f>
      </x:c>
      <x:c r="K180" s="17" t="str">
        <x:f>IF(COUNTA(A180:I180)=0,"",IF(OR(A180="",B180="",C180="",D180="",ISBLANK(G180)),"Check entry",IF(OR(NOT(ISNUMBER(A180)),AND(B180&lt;&gt;"Income",B180&lt;&gt;"Expense"),NOT(ISNUMBER(G180)),G180&lt;0,AND(H180&lt;&gt;"",NOT(ISNUMBER(H180))),H180&lt;0,AND(I180&lt;&gt;"",NOT(ISNUMBER(I180)))),"Check entry",IF(OR(B180&lt;&gt;"Expense",COUNTIFS(Masterlists!$F$6:$F$105,D180)&lt;&gt;1,E180="",COUNTIFS(Masterlists!$P$6:$P$105,E180)&lt;&gt;1,AND(M180&lt;&gt;"",COUNTIFS(Masterlists!$K$6:$K$105,M180)&lt;&gt;1)),"Check entry",IF(COUNTIFS($B$6:$B$205,B180,$C$6:$C$205,C180)&gt;1,"Duplicate ref",IF(J180&lt;0,"Overpaid",IF(J180=0,"Paid",IF(AND(I180&lt;&gt;"",I180&lt;TODAY()),"Overdue",IF(H180&gt;0,"Part-paid","Unpaid")))))))))</x:f>
      </x:c>
      <x:c r="L180" s="10"/>
      <x:c r="M180" s="42"/>
    </x:row>
    <x:row r="181" ht="23" customHeight="1">
      <x:c r="A181" s="19"/>
      <x:c r="B181" s="10"/>
      <x:c r="C181" s="10"/>
      <x:c r="D181" s="10"/>
      <x:c r="E181" s="10"/>
      <x:c r="F181" s="10"/>
      <x:c r="G181" s="14"/>
      <x:c r="H181" s="14"/>
      <x:c r="I181" s="20"/>
      <x:c r="J181" s="16" t="str">
        <x:f>IF(ISBLANK(G181),"",IF(AND(ISNUMBER(G181),OR(H181="",ISNUMBER(H181))),ROUND(G181-H181,2),""))</x:f>
      </x:c>
      <x:c r="K181" s="17" t="str">
        <x:f>IF(COUNTA(A181:I181)=0,"",IF(OR(A181="",B181="",C181="",D181="",ISBLANK(G181)),"Check entry",IF(OR(NOT(ISNUMBER(A181)),AND(B181&lt;&gt;"Income",B181&lt;&gt;"Expense"),NOT(ISNUMBER(G181)),G181&lt;0,AND(H181&lt;&gt;"",NOT(ISNUMBER(H181))),H181&lt;0,AND(I181&lt;&gt;"",NOT(ISNUMBER(I181)))),"Check entry",IF(OR(B181&lt;&gt;"Expense",COUNTIFS(Masterlists!$F$6:$F$105,D181)&lt;&gt;1,E181="",COUNTIFS(Masterlists!$P$6:$P$105,E181)&lt;&gt;1,AND(M181&lt;&gt;"",COUNTIFS(Masterlists!$K$6:$K$105,M181)&lt;&gt;1)),"Check entry",IF(COUNTIFS($B$6:$B$205,B181,$C$6:$C$205,C181)&gt;1,"Duplicate ref",IF(J181&lt;0,"Overpaid",IF(J181=0,"Paid",IF(AND(I181&lt;&gt;"",I181&lt;TODAY()),"Overdue",IF(H181&gt;0,"Part-paid","Unpaid")))))))))</x:f>
      </x:c>
      <x:c r="L181" s="10"/>
      <x:c r="M181" s="42"/>
    </x:row>
    <x:row r="182" ht="23" customHeight="1">
      <x:c r="A182" s="19"/>
      <x:c r="B182" s="10"/>
      <x:c r="C182" s="10"/>
      <x:c r="D182" s="10"/>
      <x:c r="E182" s="10"/>
      <x:c r="F182" s="10"/>
      <x:c r="G182" s="14"/>
      <x:c r="H182" s="14"/>
      <x:c r="I182" s="20"/>
      <x:c r="J182" s="16" t="str">
        <x:f>IF(ISBLANK(G182),"",IF(AND(ISNUMBER(G182),OR(H182="",ISNUMBER(H182))),ROUND(G182-H182,2),""))</x:f>
      </x:c>
      <x:c r="K182" s="17" t="str">
        <x:f>IF(COUNTA(A182:I182)=0,"",IF(OR(A182="",B182="",C182="",D182="",ISBLANK(G182)),"Check entry",IF(OR(NOT(ISNUMBER(A182)),AND(B182&lt;&gt;"Income",B182&lt;&gt;"Expense"),NOT(ISNUMBER(G182)),G182&lt;0,AND(H182&lt;&gt;"",NOT(ISNUMBER(H182))),H182&lt;0,AND(I182&lt;&gt;"",NOT(ISNUMBER(I182)))),"Check entry",IF(OR(B182&lt;&gt;"Expense",COUNTIFS(Masterlists!$F$6:$F$105,D182)&lt;&gt;1,E182="",COUNTIFS(Masterlists!$P$6:$P$105,E182)&lt;&gt;1,AND(M182&lt;&gt;"",COUNTIFS(Masterlists!$K$6:$K$105,M182)&lt;&gt;1)),"Check entry",IF(COUNTIFS($B$6:$B$205,B182,$C$6:$C$205,C182)&gt;1,"Duplicate ref",IF(J182&lt;0,"Overpaid",IF(J182=0,"Paid",IF(AND(I182&lt;&gt;"",I182&lt;TODAY()),"Overdue",IF(H182&gt;0,"Part-paid","Unpaid")))))))))</x:f>
      </x:c>
      <x:c r="L182" s="10"/>
      <x:c r="M182" s="42"/>
    </x:row>
    <x:row r="183" ht="23" customHeight="1">
      <x:c r="A183" s="19"/>
      <x:c r="B183" s="10"/>
      <x:c r="C183" s="10"/>
      <x:c r="D183" s="10"/>
      <x:c r="E183" s="10"/>
      <x:c r="F183" s="10"/>
      <x:c r="G183" s="14"/>
      <x:c r="H183" s="14"/>
      <x:c r="I183" s="20"/>
      <x:c r="J183" s="16" t="str">
        <x:f>IF(ISBLANK(G183),"",IF(AND(ISNUMBER(G183),OR(H183="",ISNUMBER(H183))),ROUND(G183-H183,2),""))</x:f>
      </x:c>
      <x:c r="K183" s="17" t="str">
        <x:f>IF(COUNTA(A183:I183)=0,"",IF(OR(A183="",B183="",C183="",D183="",ISBLANK(G183)),"Check entry",IF(OR(NOT(ISNUMBER(A183)),AND(B183&lt;&gt;"Income",B183&lt;&gt;"Expense"),NOT(ISNUMBER(G183)),G183&lt;0,AND(H183&lt;&gt;"",NOT(ISNUMBER(H183))),H183&lt;0,AND(I183&lt;&gt;"",NOT(ISNUMBER(I183)))),"Check entry",IF(OR(B183&lt;&gt;"Expense",COUNTIFS(Masterlists!$F$6:$F$105,D183)&lt;&gt;1,E183="",COUNTIFS(Masterlists!$P$6:$P$105,E183)&lt;&gt;1,AND(M183&lt;&gt;"",COUNTIFS(Masterlists!$K$6:$K$105,M183)&lt;&gt;1)),"Check entry",IF(COUNTIFS($B$6:$B$205,B183,$C$6:$C$205,C183)&gt;1,"Duplicate ref",IF(J183&lt;0,"Overpaid",IF(J183=0,"Paid",IF(AND(I183&lt;&gt;"",I183&lt;TODAY()),"Overdue",IF(H183&gt;0,"Part-paid","Unpaid")))))))))</x:f>
      </x:c>
      <x:c r="L183" s="10"/>
      <x:c r="M183" s="42"/>
    </x:row>
    <x:row r="184" ht="23" customHeight="1">
      <x:c r="A184" s="19"/>
      <x:c r="B184" s="10"/>
      <x:c r="C184" s="10"/>
      <x:c r="D184" s="10"/>
      <x:c r="E184" s="10"/>
      <x:c r="F184" s="10"/>
      <x:c r="G184" s="14"/>
      <x:c r="H184" s="14"/>
      <x:c r="I184" s="20"/>
      <x:c r="J184" s="16" t="str">
        <x:f>IF(ISBLANK(G184),"",IF(AND(ISNUMBER(G184),OR(H184="",ISNUMBER(H184))),ROUND(G184-H184,2),""))</x:f>
      </x:c>
      <x:c r="K184" s="17" t="str">
        <x:f>IF(COUNTA(A184:I184)=0,"",IF(OR(A184="",B184="",C184="",D184="",ISBLANK(G184)),"Check entry",IF(OR(NOT(ISNUMBER(A184)),AND(B184&lt;&gt;"Income",B184&lt;&gt;"Expense"),NOT(ISNUMBER(G184)),G184&lt;0,AND(H184&lt;&gt;"",NOT(ISNUMBER(H184))),H184&lt;0,AND(I184&lt;&gt;"",NOT(ISNUMBER(I184)))),"Check entry",IF(OR(B184&lt;&gt;"Expense",COUNTIFS(Masterlists!$F$6:$F$105,D184)&lt;&gt;1,E184="",COUNTIFS(Masterlists!$P$6:$P$105,E184)&lt;&gt;1,AND(M184&lt;&gt;"",COUNTIFS(Masterlists!$K$6:$K$105,M184)&lt;&gt;1)),"Check entry",IF(COUNTIFS($B$6:$B$205,B184,$C$6:$C$205,C184)&gt;1,"Duplicate ref",IF(J184&lt;0,"Overpaid",IF(J184=0,"Paid",IF(AND(I184&lt;&gt;"",I184&lt;TODAY()),"Overdue",IF(H184&gt;0,"Part-paid","Unpaid")))))))))</x:f>
      </x:c>
      <x:c r="L184" s="10"/>
      <x:c r="M184" s="42"/>
    </x:row>
    <x:row r="185" ht="23" customHeight="1">
      <x:c r="A185" s="19"/>
      <x:c r="B185" s="10"/>
      <x:c r="C185" s="10"/>
      <x:c r="D185" s="10"/>
      <x:c r="E185" s="10"/>
      <x:c r="F185" s="10"/>
      <x:c r="G185" s="14"/>
      <x:c r="H185" s="14"/>
      <x:c r="I185" s="20"/>
      <x:c r="J185" s="16" t="str">
        <x:f>IF(ISBLANK(G185),"",IF(AND(ISNUMBER(G185),OR(H185="",ISNUMBER(H185))),ROUND(G185-H185,2),""))</x:f>
      </x:c>
      <x:c r="K185" s="17" t="str">
        <x:f>IF(COUNTA(A185:I185)=0,"",IF(OR(A185="",B185="",C185="",D185="",ISBLANK(G185)),"Check entry",IF(OR(NOT(ISNUMBER(A185)),AND(B185&lt;&gt;"Income",B185&lt;&gt;"Expense"),NOT(ISNUMBER(G185)),G185&lt;0,AND(H185&lt;&gt;"",NOT(ISNUMBER(H185))),H185&lt;0,AND(I185&lt;&gt;"",NOT(ISNUMBER(I185)))),"Check entry",IF(OR(B185&lt;&gt;"Expense",COUNTIFS(Masterlists!$F$6:$F$105,D185)&lt;&gt;1,E185="",COUNTIFS(Masterlists!$P$6:$P$105,E185)&lt;&gt;1,AND(M185&lt;&gt;"",COUNTIFS(Masterlists!$K$6:$K$105,M185)&lt;&gt;1)),"Check entry",IF(COUNTIFS($B$6:$B$205,B185,$C$6:$C$205,C185)&gt;1,"Duplicate ref",IF(J185&lt;0,"Overpaid",IF(J185=0,"Paid",IF(AND(I185&lt;&gt;"",I185&lt;TODAY()),"Overdue",IF(H185&gt;0,"Part-paid","Unpaid")))))))))</x:f>
      </x:c>
      <x:c r="L185" s="10"/>
      <x:c r="M185" s="42"/>
    </x:row>
    <x:row r="186" ht="23" customHeight="1">
      <x:c r="A186" s="19"/>
      <x:c r="B186" s="10"/>
      <x:c r="C186" s="10"/>
      <x:c r="D186" s="10"/>
      <x:c r="E186" s="10"/>
      <x:c r="F186" s="10"/>
      <x:c r="G186" s="14"/>
      <x:c r="H186" s="14"/>
      <x:c r="I186" s="20"/>
      <x:c r="J186" s="16" t="str">
        <x:f>IF(ISBLANK(G186),"",IF(AND(ISNUMBER(G186),OR(H186="",ISNUMBER(H186))),ROUND(G186-H186,2),""))</x:f>
      </x:c>
      <x:c r="K186" s="17" t="str">
        <x:f>IF(COUNTA(A186:I186)=0,"",IF(OR(A186="",B186="",C186="",D186="",ISBLANK(G186)),"Check entry",IF(OR(NOT(ISNUMBER(A186)),AND(B186&lt;&gt;"Income",B186&lt;&gt;"Expense"),NOT(ISNUMBER(G186)),G186&lt;0,AND(H186&lt;&gt;"",NOT(ISNUMBER(H186))),H186&lt;0,AND(I186&lt;&gt;"",NOT(ISNUMBER(I186)))),"Check entry",IF(OR(B186&lt;&gt;"Expense",COUNTIFS(Masterlists!$F$6:$F$105,D186)&lt;&gt;1,E186="",COUNTIFS(Masterlists!$P$6:$P$105,E186)&lt;&gt;1,AND(M186&lt;&gt;"",COUNTIFS(Masterlists!$K$6:$K$105,M186)&lt;&gt;1)),"Check entry",IF(COUNTIFS($B$6:$B$205,B186,$C$6:$C$205,C186)&gt;1,"Duplicate ref",IF(J186&lt;0,"Overpaid",IF(J186=0,"Paid",IF(AND(I186&lt;&gt;"",I186&lt;TODAY()),"Overdue",IF(H186&gt;0,"Part-paid","Unpaid")))))))))</x:f>
      </x:c>
      <x:c r="L186" s="10"/>
      <x:c r="M186" s="42"/>
    </x:row>
    <x:row r="187" ht="23" customHeight="1">
      <x:c r="A187" s="19"/>
      <x:c r="B187" s="10"/>
      <x:c r="C187" s="10"/>
      <x:c r="D187" s="10"/>
      <x:c r="E187" s="10"/>
      <x:c r="F187" s="10"/>
      <x:c r="G187" s="14"/>
      <x:c r="H187" s="14"/>
      <x:c r="I187" s="20"/>
      <x:c r="J187" s="16" t="str">
        <x:f>IF(ISBLANK(G187),"",IF(AND(ISNUMBER(G187),OR(H187="",ISNUMBER(H187))),ROUND(G187-H187,2),""))</x:f>
      </x:c>
      <x:c r="K187" s="17" t="str">
        <x:f>IF(COUNTA(A187:I187)=0,"",IF(OR(A187="",B187="",C187="",D187="",ISBLANK(G187)),"Check entry",IF(OR(NOT(ISNUMBER(A187)),AND(B187&lt;&gt;"Income",B187&lt;&gt;"Expense"),NOT(ISNUMBER(G187)),G187&lt;0,AND(H187&lt;&gt;"",NOT(ISNUMBER(H187))),H187&lt;0,AND(I187&lt;&gt;"",NOT(ISNUMBER(I187)))),"Check entry",IF(OR(B187&lt;&gt;"Expense",COUNTIFS(Masterlists!$F$6:$F$105,D187)&lt;&gt;1,E187="",COUNTIFS(Masterlists!$P$6:$P$105,E187)&lt;&gt;1,AND(M187&lt;&gt;"",COUNTIFS(Masterlists!$K$6:$K$105,M187)&lt;&gt;1)),"Check entry",IF(COUNTIFS($B$6:$B$205,B187,$C$6:$C$205,C187)&gt;1,"Duplicate ref",IF(J187&lt;0,"Overpaid",IF(J187=0,"Paid",IF(AND(I187&lt;&gt;"",I187&lt;TODAY()),"Overdue",IF(H187&gt;0,"Part-paid","Unpaid")))))))))</x:f>
      </x:c>
      <x:c r="L187" s="10"/>
      <x:c r="M187" s="42"/>
    </x:row>
    <x:row r="188" ht="23" customHeight="1">
      <x:c r="A188" s="19"/>
      <x:c r="B188" s="10"/>
      <x:c r="C188" s="10"/>
      <x:c r="D188" s="10"/>
      <x:c r="E188" s="10"/>
      <x:c r="F188" s="10"/>
      <x:c r="G188" s="14"/>
      <x:c r="H188" s="14"/>
      <x:c r="I188" s="20"/>
      <x:c r="J188" s="16" t="str">
        <x:f>IF(ISBLANK(G188),"",IF(AND(ISNUMBER(G188),OR(H188="",ISNUMBER(H188))),ROUND(G188-H188,2),""))</x:f>
      </x:c>
      <x:c r="K188" s="17" t="str">
        <x:f>IF(COUNTA(A188:I188)=0,"",IF(OR(A188="",B188="",C188="",D188="",ISBLANK(G188)),"Check entry",IF(OR(NOT(ISNUMBER(A188)),AND(B188&lt;&gt;"Income",B188&lt;&gt;"Expense"),NOT(ISNUMBER(G188)),G188&lt;0,AND(H188&lt;&gt;"",NOT(ISNUMBER(H188))),H188&lt;0,AND(I188&lt;&gt;"",NOT(ISNUMBER(I188)))),"Check entry",IF(OR(B188&lt;&gt;"Expense",COUNTIFS(Masterlists!$F$6:$F$105,D188)&lt;&gt;1,E188="",COUNTIFS(Masterlists!$P$6:$P$105,E188)&lt;&gt;1,AND(M188&lt;&gt;"",COUNTIFS(Masterlists!$K$6:$K$105,M188)&lt;&gt;1)),"Check entry",IF(COUNTIFS($B$6:$B$205,B188,$C$6:$C$205,C188)&gt;1,"Duplicate ref",IF(J188&lt;0,"Overpaid",IF(J188=0,"Paid",IF(AND(I188&lt;&gt;"",I188&lt;TODAY()),"Overdue",IF(H188&gt;0,"Part-paid","Unpaid")))))))))</x:f>
      </x:c>
      <x:c r="L188" s="10"/>
      <x:c r="M188" s="42"/>
    </x:row>
    <x:row r="189" ht="23" customHeight="1">
      <x:c r="A189" s="19"/>
      <x:c r="B189" s="10"/>
      <x:c r="C189" s="10"/>
      <x:c r="D189" s="10"/>
      <x:c r="E189" s="10"/>
      <x:c r="F189" s="10"/>
      <x:c r="G189" s="14"/>
      <x:c r="H189" s="14"/>
      <x:c r="I189" s="20"/>
      <x:c r="J189" s="16" t="str">
        <x:f>IF(ISBLANK(G189),"",IF(AND(ISNUMBER(G189),OR(H189="",ISNUMBER(H189))),ROUND(G189-H189,2),""))</x:f>
      </x:c>
      <x:c r="K189" s="17" t="str">
        <x:f>IF(COUNTA(A189:I189)=0,"",IF(OR(A189="",B189="",C189="",D189="",ISBLANK(G189)),"Check entry",IF(OR(NOT(ISNUMBER(A189)),AND(B189&lt;&gt;"Income",B189&lt;&gt;"Expense"),NOT(ISNUMBER(G189)),G189&lt;0,AND(H189&lt;&gt;"",NOT(ISNUMBER(H189))),H189&lt;0,AND(I189&lt;&gt;"",NOT(ISNUMBER(I189)))),"Check entry",IF(OR(B189&lt;&gt;"Expense",COUNTIFS(Masterlists!$F$6:$F$105,D189)&lt;&gt;1,E189="",COUNTIFS(Masterlists!$P$6:$P$105,E189)&lt;&gt;1,AND(M189&lt;&gt;"",COUNTIFS(Masterlists!$K$6:$K$105,M189)&lt;&gt;1)),"Check entry",IF(COUNTIFS($B$6:$B$205,B189,$C$6:$C$205,C189)&gt;1,"Duplicate ref",IF(J189&lt;0,"Overpaid",IF(J189=0,"Paid",IF(AND(I189&lt;&gt;"",I189&lt;TODAY()),"Overdue",IF(H189&gt;0,"Part-paid","Unpaid")))))))))</x:f>
      </x:c>
      <x:c r="L189" s="10"/>
      <x:c r="M189" s="42"/>
    </x:row>
    <x:row r="190" ht="23" customHeight="1">
      <x:c r="A190" s="19"/>
      <x:c r="B190" s="10"/>
      <x:c r="C190" s="10"/>
      <x:c r="D190" s="10"/>
      <x:c r="E190" s="10"/>
      <x:c r="F190" s="10"/>
      <x:c r="G190" s="14"/>
      <x:c r="H190" s="14"/>
      <x:c r="I190" s="20"/>
      <x:c r="J190" s="16" t="str">
        <x:f>IF(ISBLANK(G190),"",IF(AND(ISNUMBER(G190),OR(H190="",ISNUMBER(H190))),ROUND(G190-H190,2),""))</x:f>
      </x:c>
      <x:c r="K190" s="17" t="str">
        <x:f>IF(COUNTA(A190:I190)=0,"",IF(OR(A190="",B190="",C190="",D190="",ISBLANK(G190)),"Check entry",IF(OR(NOT(ISNUMBER(A190)),AND(B190&lt;&gt;"Income",B190&lt;&gt;"Expense"),NOT(ISNUMBER(G190)),G190&lt;0,AND(H190&lt;&gt;"",NOT(ISNUMBER(H190))),H190&lt;0,AND(I190&lt;&gt;"",NOT(ISNUMBER(I190)))),"Check entry",IF(OR(B190&lt;&gt;"Expense",COUNTIFS(Masterlists!$F$6:$F$105,D190)&lt;&gt;1,E190="",COUNTIFS(Masterlists!$P$6:$P$105,E190)&lt;&gt;1,AND(M190&lt;&gt;"",COUNTIFS(Masterlists!$K$6:$K$105,M190)&lt;&gt;1)),"Check entry",IF(COUNTIFS($B$6:$B$205,B190,$C$6:$C$205,C190)&gt;1,"Duplicate ref",IF(J190&lt;0,"Overpaid",IF(J190=0,"Paid",IF(AND(I190&lt;&gt;"",I190&lt;TODAY()),"Overdue",IF(H190&gt;0,"Part-paid","Unpaid")))))))))</x:f>
      </x:c>
      <x:c r="L190" s="10"/>
      <x:c r="M190" s="42"/>
    </x:row>
    <x:row r="191" ht="23" customHeight="1">
      <x:c r="A191" s="19"/>
      <x:c r="B191" s="10"/>
      <x:c r="C191" s="10"/>
      <x:c r="D191" s="10"/>
      <x:c r="E191" s="10"/>
      <x:c r="F191" s="10"/>
      <x:c r="G191" s="14"/>
      <x:c r="H191" s="14"/>
      <x:c r="I191" s="20"/>
      <x:c r="J191" s="16" t="str">
        <x:f>IF(ISBLANK(G191),"",IF(AND(ISNUMBER(G191),OR(H191="",ISNUMBER(H191))),ROUND(G191-H191,2),""))</x:f>
      </x:c>
      <x:c r="K191" s="17" t="str">
        <x:f>IF(COUNTA(A191:I191)=0,"",IF(OR(A191="",B191="",C191="",D191="",ISBLANK(G191)),"Check entry",IF(OR(NOT(ISNUMBER(A191)),AND(B191&lt;&gt;"Income",B191&lt;&gt;"Expense"),NOT(ISNUMBER(G191)),G191&lt;0,AND(H191&lt;&gt;"",NOT(ISNUMBER(H191))),H191&lt;0,AND(I191&lt;&gt;"",NOT(ISNUMBER(I191)))),"Check entry",IF(OR(B191&lt;&gt;"Expense",COUNTIFS(Masterlists!$F$6:$F$105,D191)&lt;&gt;1,E191="",COUNTIFS(Masterlists!$P$6:$P$105,E191)&lt;&gt;1,AND(M191&lt;&gt;"",COUNTIFS(Masterlists!$K$6:$K$105,M191)&lt;&gt;1)),"Check entry",IF(COUNTIFS($B$6:$B$205,B191,$C$6:$C$205,C191)&gt;1,"Duplicate ref",IF(J191&lt;0,"Overpaid",IF(J191=0,"Paid",IF(AND(I191&lt;&gt;"",I191&lt;TODAY()),"Overdue",IF(H191&gt;0,"Part-paid","Unpaid")))))))))</x:f>
      </x:c>
      <x:c r="L191" s="10"/>
      <x:c r="M191" s="42"/>
    </x:row>
    <x:row r="192" ht="23" customHeight="1">
      <x:c r="A192" s="19"/>
      <x:c r="B192" s="10"/>
      <x:c r="C192" s="10"/>
      <x:c r="D192" s="10"/>
      <x:c r="E192" s="10"/>
      <x:c r="F192" s="10"/>
      <x:c r="G192" s="14"/>
      <x:c r="H192" s="14"/>
      <x:c r="I192" s="20"/>
      <x:c r="J192" s="16" t="str">
        <x:f>IF(ISBLANK(G192),"",IF(AND(ISNUMBER(G192),OR(H192="",ISNUMBER(H192))),ROUND(G192-H192,2),""))</x:f>
      </x:c>
      <x:c r="K192" s="17" t="str">
        <x:f>IF(COUNTA(A192:I192)=0,"",IF(OR(A192="",B192="",C192="",D192="",ISBLANK(G192)),"Check entry",IF(OR(NOT(ISNUMBER(A192)),AND(B192&lt;&gt;"Income",B192&lt;&gt;"Expense"),NOT(ISNUMBER(G192)),G192&lt;0,AND(H192&lt;&gt;"",NOT(ISNUMBER(H192))),H192&lt;0,AND(I192&lt;&gt;"",NOT(ISNUMBER(I192)))),"Check entry",IF(OR(B192&lt;&gt;"Expense",COUNTIFS(Masterlists!$F$6:$F$105,D192)&lt;&gt;1,E192="",COUNTIFS(Masterlists!$P$6:$P$105,E192)&lt;&gt;1,AND(M192&lt;&gt;"",COUNTIFS(Masterlists!$K$6:$K$105,M192)&lt;&gt;1)),"Check entry",IF(COUNTIFS($B$6:$B$205,B192,$C$6:$C$205,C192)&gt;1,"Duplicate ref",IF(J192&lt;0,"Overpaid",IF(J192=0,"Paid",IF(AND(I192&lt;&gt;"",I192&lt;TODAY()),"Overdue",IF(H192&gt;0,"Part-paid","Unpaid")))))))))</x:f>
      </x:c>
      <x:c r="L192" s="10"/>
      <x:c r="M192" s="42"/>
    </x:row>
    <x:row r="193" ht="23" customHeight="1">
      <x:c r="A193" s="19"/>
      <x:c r="B193" s="10"/>
      <x:c r="C193" s="10"/>
      <x:c r="D193" s="10"/>
      <x:c r="E193" s="10"/>
      <x:c r="F193" s="10"/>
      <x:c r="G193" s="14"/>
      <x:c r="H193" s="14"/>
      <x:c r="I193" s="20"/>
      <x:c r="J193" s="16" t="str">
        <x:f>IF(ISBLANK(G193),"",IF(AND(ISNUMBER(G193),OR(H193="",ISNUMBER(H193))),ROUND(G193-H193,2),""))</x:f>
      </x:c>
      <x:c r="K193" s="17" t="str">
        <x:f>IF(COUNTA(A193:I193)=0,"",IF(OR(A193="",B193="",C193="",D193="",ISBLANK(G193)),"Check entry",IF(OR(NOT(ISNUMBER(A193)),AND(B193&lt;&gt;"Income",B193&lt;&gt;"Expense"),NOT(ISNUMBER(G193)),G193&lt;0,AND(H193&lt;&gt;"",NOT(ISNUMBER(H193))),H193&lt;0,AND(I193&lt;&gt;"",NOT(ISNUMBER(I193)))),"Check entry",IF(OR(B193&lt;&gt;"Expense",COUNTIFS(Masterlists!$F$6:$F$105,D193)&lt;&gt;1,E193="",COUNTIFS(Masterlists!$P$6:$P$105,E193)&lt;&gt;1,AND(M193&lt;&gt;"",COUNTIFS(Masterlists!$K$6:$K$105,M193)&lt;&gt;1)),"Check entry",IF(COUNTIFS($B$6:$B$205,B193,$C$6:$C$205,C193)&gt;1,"Duplicate ref",IF(J193&lt;0,"Overpaid",IF(J193=0,"Paid",IF(AND(I193&lt;&gt;"",I193&lt;TODAY()),"Overdue",IF(H193&gt;0,"Part-paid","Unpaid")))))))))</x:f>
      </x:c>
      <x:c r="L193" s="10"/>
      <x:c r="M193" s="42"/>
    </x:row>
    <x:row r="194" ht="23" customHeight="1">
      <x:c r="A194" s="19"/>
      <x:c r="B194" s="10"/>
      <x:c r="C194" s="10"/>
      <x:c r="D194" s="10"/>
      <x:c r="E194" s="10"/>
      <x:c r="F194" s="10"/>
      <x:c r="G194" s="14"/>
      <x:c r="H194" s="14"/>
      <x:c r="I194" s="20"/>
      <x:c r="J194" s="16" t="str">
        <x:f>IF(ISBLANK(G194),"",IF(AND(ISNUMBER(G194),OR(H194="",ISNUMBER(H194))),ROUND(G194-H194,2),""))</x:f>
      </x:c>
      <x:c r="K194" s="17" t="str">
        <x:f>IF(COUNTA(A194:I194)=0,"",IF(OR(A194="",B194="",C194="",D194="",ISBLANK(G194)),"Check entry",IF(OR(NOT(ISNUMBER(A194)),AND(B194&lt;&gt;"Income",B194&lt;&gt;"Expense"),NOT(ISNUMBER(G194)),G194&lt;0,AND(H194&lt;&gt;"",NOT(ISNUMBER(H194))),H194&lt;0,AND(I194&lt;&gt;"",NOT(ISNUMBER(I194)))),"Check entry",IF(OR(B194&lt;&gt;"Expense",COUNTIFS(Masterlists!$F$6:$F$105,D194)&lt;&gt;1,E194="",COUNTIFS(Masterlists!$P$6:$P$105,E194)&lt;&gt;1,AND(M194&lt;&gt;"",COUNTIFS(Masterlists!$K$6:$K$105,M194)&lt;&gt;1)),"Check entry",IF(COUNTIFS($B$6:$B$205,B194,$C$6:$C$205,C194)&gt;1,"Duplicate ref",IF(J194&lt;0,"Overpaid",IF(J194=0,"Paid",IF(AND(I194&lt;&gt;"",I194&lt;TODAY()),"Overdue",IF(H194&gt;0,"Part-paid","Unpaid")))))))))</x:f>
      </x:c>
      <x:c r="L194" s="10"/>
      <x:c r="M194" s="42"/>
    </x:row>
    <x:row r="195" ht="23" customHeight="1">
      <x:c r="A195" s="19"/>
      <x:c r="B195" s="10"/>
      <x:c r="C195" s="10"/>
      <x:c r="D195" s="10"/>
      <x:c r="E195" s="10"/>
      <x:c r="F195" s="10"/>
      <x:c r="G195" s="14"/>
      <x:c r="H195" s="14"/>
      <x:c r="I195" s="20"/>
      <x:c r="J195" s="16" t="str">
        <x:f>IF(ISBLANK(G195),"",IF(AND(ISNUMBER(G195),OR(H195="",ISNUMBER(H195))),ROUND(G195-H195,2),""))</x:f>
      </x:c>
      <x:c r="K195" s="17" t="str">
        <x:f>IF(COUNTA(A195:I195)=0,"",IF(OR(A195="",B195="",C195="",D195="",ISBLANK(G195)),"Check entry",IF(OR(NOT(ISNUMBER(A195)),AND(B195&lt;&gt;"Income",B195&lt;&gt;"Expense"),NOT(ISNUMBER(G195)),G195&lt;0,AND(H195&lt;&gt;"",NOT(ISNUMBER(H195))),H195&lt;0,AND(I195&lt;&gt;"",NOT(ISNUMBER(I195)))),"Check entry",IF(OR(B195&lt;&gt;"Expense",COUNTIFS(Masterlists!$F$6:$F$105,D195)&lt;&gt;1,E195="",COUNTIFS(Masterlists!$P$6:$P$105,E195)&lt;&gt;1,AND(M195&lt;&gt;"",COUNTIFS(Masterlists!$K$6:$K$105,M195)&lt;&gt;1)),"Check entry",IF(COUNTIFS($B$6:$B$205,B195,$C$6:$C$205,C195)&gt;1,"Duplicate ref",IF(J195&lt;0,"Overpaid",IF(J195=0,"Paid",IF(AND(I195&lt;&gt;"",I195&lt;TODAY()),"Overdue",IF(H195&gt;0,"Part-paid","Unpaid")))))))))</x:f>
      </x:c>
      <x:c r="L195" s="10"/>
      <x:c r="M195" s="42"/>
    </x:row>
    <x:row r="196" ht="23" customHeight="1">
      <x:c r="A196" s="19"/>
      <x:c r="B196" s="10"/>
      <x:c r="C196" s="10"/>
      <x:c r="D196" s="10"/>
      <x:c r="E196" s="10"/>
      <x:c r="F196" s="10"/>
      <x:c r="G196" s="14"/>
      <x:c r="H196" s="14"/>
      <x:c r="I196" s="20"/>
      <x:c r="J196" s="16" t="str">
        <x:f>IF(ISBLANK(G196),"",IF(AND(ISNUMBER(G196),OR(H196="",ISNUMBER(H196))),ROUND(G196-H196,2),""))</x:f>
      </x:c>
      <x:c r="K196" s="17" t="str">
        <x:f>IF(COUNTA(A196:I196)=0,"",IF(OR(A196="",B196="",C196="",D196="",ISBLANK(G196)),"Check entry",IF(OR(NOT(ISNUMBER(A196)),AND(B196&lt;&gt;"Income",B196&lt;&gt;"Expense"),NOT(ISNUMBER(G196)),G196&lt;0,AND(H196&lt;&gt;"",NOT(ISNUMBER(H196))),H196&lt;0,AND(I196&lt;&gt;"",NOT(ISNUMBER(I196)))),"Check entry",IF(OR(B196&lt;&gt;"Expense",COUNTIFS(Masterlists!$F$6:$F$105,D196)&lt;&gt;1,E196="",COUNTIFS(Masterlists!$P$6:$P$105,E196)&lt;&gt;1,AND(M196&lt;&gt;"",COUNTIFS(Masterlists!$K$6:$K$105,M196)&lt;&gt;1)),"Check entry",IF(COUNTIFS($B$6:$B$205,B196,$C$6:$C$205,C196)&gt;1,"Duplicate ref",IF(J196&lt;0,"Overpaid",IF(J196=0,"Paid",IF(AND(I196&lt;&gt;"",I196&lt;TODAY()),"Overdue",IF(H196&gt;0,"Part-paid","Unpaid")))))))))</x:f>
      </x:c>
      <x:c r="L196" s="10"/>
      <x:c r="M196" s="42"/>
    </x:row>
    <x:row r="197" ht="23" customHeight="1">
      <x:c r="A197" s="19"/>
      <x:c r="B197" s="10"/>
      <x:c r="C197" s="10"/>
      <x:c r="D197" s="10"/>
      <x:c r="E197" s="10"/>
      <x:c r="F197" s="10"/>
      <x:c r="G197" s="14"/>
      <x:c r="H197" s="14"/>
      <x:c r="I197" s="20"/>
      <x:c r="J197" s="16" t="str">
        <x:f>IF(ISBLANK(G197),"",IF(AND(ISNUMBER(G197),OR(H197="",ISNUMBER(H197))),ROUND(G197-H197,2),""))</x:f>
      </x:c>
      <x:c r="K197" s="17" t="str">
        <x:f>IF(COUNTA(A197:I197)=0,"",IF(OR(A197="",B197="",C197="",D197="",ISBLANK(G197)),"Check entry",IF(OR(NOT(ISNUMBER(A197)),AND(B197&lt;&gt;"Income",B197&lt;&gt;"Expense"),NOT(ISNUMBER(G197)),G197&lt;0,AND(H197&lt;&gt;"",NOT(ISNUMBER(H197))),H197&lt;0,AND(I197&lt;&gt;"",NOT(ISNUMBER(I197)))),"Check entry",IF(OR(B197&lt;&gt;"Expense",COUNTIFS(Masterlists!$F$6:$F$105,D197)&lt;&gt;1,E197="",COUNTIFS(Masterlists!$P$6:$P$105,E197)&lt;&gt;1,AND(M197&lt;&gt;"",COUNTIFS(Masterlists!$K$6:$K$105,M197)&lt;&gt;1)),"Check entry",IF(COUNTIFS($B$6:$B$205,B197,$C$6:$C$205,C197)&gt;1,"Duplicate ref",IF(J197&lt;0,"Overpaid",IF(J197=0,"Paid",IF(AND(I197&lt;&gt;"",I197&lt;TODAY()),"Overdue",IF(H197&gt;0,"Part-paid","Unpaid")))))))))</x:f>
      </x:c>
      <x:c r="L197" s="10"/>
      <x:c r="M197" s="42"/>
    </x:row>
    <x:row r="198" ht="23" customHeight="1">
      <x:c r="A198" s="19"/>
      <x:c r="B198" s="10"/>
      <x:c r="C198" s="10"/>
      <x:c r="D198" s="10"/>
      <x:c r="E198" s="10"/>
      <x:c r="F198" s="10"/>
      <x:c r="G198" s="14"/>
      <x:c r="H198" s="14"/>
      <x:c r="I198" s="20"/>
      <x:c r="J198" s="16" t="str">
        <x:f>IF(ISBLANK(G198),"",IF(AND(ISNUMBER(G198),OR(H198="",ISNUMBER(H198))),ROUND(G198-H198,2),""))</x:f>
      </x:c>
      <x:c r="K198" s="17" t="str">
        <x:f>IF(COUNTA(A198:I198)=0,"",IF(OR(A198="",B198="",C198="",D198="",ISBLANK(G198)),"Check entry",IF(OR(NOT(ISNUMBER(A198)),AND(B198&lt;&gt;"Income",B198&lt;&gt;"Expense"),NOT(ISNUMBER(G198)),G198&lt;0,AND(H198&lt;&gt;"",NOT(ISNUMBER(H198))),H198&lt;0,AND(I198&lt;&gt;"",NOT(ISNUMBER(I198)))),"Check entry",IF(OR(B198&lt;&gt;"Expense",COUNTIFS(Masterlists!$F$6:$F$105,D198)&lt;&gt;1,E198="",COUNTIFS(Masterlists!$P$6:$P$105,E198)&lt;&gt;1,AND(M198&lt;&gt;"",COUNTIFS(Masterlists!$K$6:$K$105,M198)&lt;&gt;1)),"Check entry",IF(COUNTIFS($B$6:$B$205,B198,$C$6:$C$205,C198)&gt;1,"Duplicate ref",IF(J198&lt;0,"Overpaid",IF(J198=0,"Paid",IF(AND(I198&lt;&gt;"",I198&lt;TODAY()),"Overdue",IF(H198&gt;0,"Part-paid","Unpaid")))))))))</x:f>
      </x:c>
      <x:c r="L198" s="10"/>
      <x:c r="M198" s="42"/>
    </x:row>
    <x:row r="199" ht="23" customHeight="1">
      <x:c r="A199" s="19"/>
      <x:c r="B199" s="10"/>
      <x:c r="C199" s="10"/>
      <x:c r="D199" s="10"/>
      <x:c r="E199" s="10"/>
      <x:c r="F199" s="10"/>
      <x:c r="G199" s="14"/>
      <x:c r="H199" s="14"/>
      <x:c r="I199" s="20"/>
      <x:c r="J199" s="16" t="str">
        <x:f>IF(ISBLANK(G199),"",IF(AND(ISNUMBER(G199),OR(H199="",ISNUMBER(H199))),ROUND(G199-H199,2),""))</x:f>
      </x:c>
      <x:c r="K199" s="17" t="str">
        <x:f>IF(COUNTA(A199:I199)=0,"",IF(OR(A199="",B199="",C199="",D199="",ISBLANK(G199)),"Check entry",IF(OR(NOT(ISNUMBER(A199)),AND(B199&lt;&gt;"Income",B199&lt;&gt;"Expense"),NOT(ISNUMBER(G199)),G199&lt;0,AND(H199&lt;&gt;"",NOT(ISNUMBER(H199))),H199&lt;0,AND(I199&lt;&gt;"",NOT(ISNUMBER(I199)))),"Check entry",IF(OR(B199&lt;&gt;"Expense",COUNTIFS(Masterlists!$F$6:$F$105,D199)&lt;&gt;1,E199="",COUNTIFS(Masterlists!$P$6:$P$105,E199)&lt;&gt;1,AND(M199&lt;&gt;"",COUNTIFS(Masterlists!$K$6:$K$105,M199)&lt;&gt;1)),"Check entry",IF(COUNTIFS($B$6:$B$205,B199,$C$6:$C$205,C199)&gt;1,"Duplicate ref",IF(J199&lt;0,"Overpaid",IF(J199=0,"Paid",IF(AND(I199&lt;&gt;"",I199&lt;TODAY()),"Overdue",IF(H199&gt;0,"Part-paid","Unpaid")))))))))</x:f>
      </x:c>
      <x:c r="L199" s="10"/>
      <x:c r="M199" s="42"/>
    </x:row>
    <x:row r="200" ht="23" customHeight="1">
      <x:c r="A200" s="19"/>
      <x:c r="B200" s="10"/>
      <x:c r="C200" s="10"/>
      <x:c r="D200" s="10"/>
      <x:c r="E200" s="10"/>
      <x:c r="F200" s="10"/>
      <x:c r="G200" s="14"/>
      <x:c r="H200" s="14"/>
      <x:c r="I200" s="20"/>
      <x:c r="J200" s="16" t="str">
        <x:f>IF(ISBLANK(G200),"",IF(AND(ISNUMBER(G200),OR(H200="",ISNUMBER(H200))),ROUND(G200-H200,2),""))</x:f>
      </x:c>
      <x:c r="K200" s="17" t="str">
        <x:f>IF(COUNTA(A200:I200)=0,"",IF(OR(A200="",B200="",C200="",D200="",ISBLANK(G200)),"Check entry",IF(OR(NOT(ISNUMBER(A200)),AND(B200&lt;&gt;"Income",B200&lt;&gt;"Expense"),NOT(ISNUMBER(G200)),G200&lt;0,AND(H200&lt;&gt;"",NOT(ISNUMBER(H200))),H200&lt;0,AND(I200&lt;&gt;"",NOT(ISNUMBER(I200)))),"Check entry",IF(OR(B200&lt;&gt;"Expense",COUNTIFS(Masterlists!$F$6:$F$105,D200)&lt;&gt;1,E200="",COUNTIFS(Masterlists!$P$6:$P$105,E200)&lt;&gt;1,AND(M200&lt;&gt;"",COUNTIFS(Masterlists!$K$6:$K$105,M200)&lt;&gt;1)),"Check entry",IF(COUNTIFS($B$6:$B$205,B200,$C$6:$C$205,C200)&gt;1,"Duplicate ref",IF(J200&lt;0,"Overpaid",IF(J200=0,"Paid",IF(AND(I200&lt;&gt;"",I200&lt;TODAY()),"Overdue",IF(H200&gt;0,"Part-paid","Unpaid")))))))))</x:f>
      </x:c>
      <x:c r="L200" s="10"/>
      <x:c r="M200" s="42"/>
    </x:row>
    <x:row r="201" ht="23" customHeight="1">
      <x:c r="A201" s="19"/>
      <x:c r="B201" s="10"/>
      <x:c r="C201" s="10"/>
      <x:c r="D201" s="10"/>
      <x:c r="E201" s="10"/>
      <x:c r="F201" s="10"/>
      <x:c r="G201" s="14"/>
      <x:c r="H201" s="14"/>
      <x:c r="I201" s="20"/>
      <x:c r="J201" s="16" t="str">
        <x:f>IF(ISBLANK(G201),"",IF(AND(ISNUMBER(G201),OR(H201="",ISNUMBER(H201))),ROUND(G201-H201,2),""))</x:f>
      </x:c>
      <x:c r="K201" s="17" t="str">
        <x:f>IF(COUNTA(A201:I201)=0,"",IF(OR(A201="",B201="",C201="",D201="",ISBLANK(G201)),"Check entry",IF(OR(NOT(ISNUMBER(A201)),AND(B201&lt;&gt;"Income",B201&lt;&gt;"Expense"),NOT(ISNUMBER(G201)),G201&lt;0,AND(H201&lt;&gt;"",NOT(ISNUMBER(H201))),H201&lt;0,AND(I201&lt;&gt;"",NOT(ISNUMBER(I201)))),"Check entry",IF(OR(B201&lt;&gt;"Expense",COUNTIFS(Masterlists!$F$6:$F$105,D201)&lt;&gt;1,E201="",COUNTIFS(Masterlists!$P$6:$P$105,E201)&lt;&gt;1,AND(M201&lt;&gt;"",COUNTIFS(Masterlists!$K$6:$K$105,M201)&lt;&gt;1)),"Check entry",IF(COUNTIFS($B$6:$B$205,B201,$C$6:$C$205,C201)&gt;1,"Duplicate ref",IF(J201&lt;0,"Overpaid",IF(J201=0,"Paid",IF(AND(I201&lt;&gt;"",I201&lt;TODAY()),"Overdue",IF(H201&gt;0,"Part-paid","Unpaid")))))))))</x:f>
      </x:c>
      <x:c r="L201" s="10"/>
      <x:c r="M201" s="42"/>
    </x:row>
    <x:row r="202" ht="23" customHeight="1">
      <x:c r="A202" s="19"/>
      <x:c r="B202" s="10"/>
      <x:c r="C202" s="10"/>
      <x:c r="D202" s="10"/>
      <x:c r="E202" s="10"/>
      <x:c r="F202" s="10"/>
      <x:c r="G202" s="14"/>
      <x:c r="H202" s="14"/>
      <x:c r="I202" s="20"/>
      <x:c r="J202" s="16" t="str">
        <x:f>IF(ISBLANK(G202),"",IF(AND(ISNUMBER(G202),OR(H202="",ISNUMBER(H202))),ROUND(G202-H202,2),""))</x:f>
      </x:c>
      <x:c r="K202" s="17" t="str">
        <x:f>IF(COUNTA(A202:I202)=0,"",IF(OR(A202="",B202="",C202="",D202="",ISBLANK(G202)),"Check entry",IF(OR(NOT(ISNUMBER(A202)),AND(B202&lt;&gt;"Income",B202&lt;&gt;"Expense"),NOT(ISNUMBER(G202)),G202&lt;0,AND(H202&lt;&gt;"",NOT(ISNUMBER(H202))),H202&lt;0,AND(I202&lt;&gt;"",NOT(ISNUMBER(I202)))),"Check entry",IF(OR(B202&lt;&gt;"Expense",COUNTIFS(Masterlists!$F$6:$F$105,D202)&lt;&gt;1,E202="",COUNTIFS(Masterlists!$P$6:$P$105,E202)&lt;&gt;1,AND(M202&lt;&gt;"",COUNTIFS(Masterlists!$K$6:$K$105,M202)&lt;&gt;1)),"Check entry",IF(COUNTIFS($B$6:$B$205,B202,$C$6:$C$205,C202)&gt;1,"Duplicate ref",IF(J202&lt;0,"Overpaid",IF(J202=0,"Paid",IF(AND(I202&lt;&gt;"",I202&lt;TODAY()),"Overdue",IF(H202&gt;0,"Part-paid","Unpaid")))))))))</x:f>
      </x:c>
      <x:c r="L202" s="10"/>
      <x:c r="M202" s="42"/>
    </x:row>
    <x:row r="203" ht="23" customHeight="1">
      <x:c r="A203" s="19"/>
      <x:c r="B203" s="10"/>
      <x:c r="C203" s="10"/>
      <x:c r="D203" s="10"/>
      <x:c r="E203" s="10"/>
      <x:c r="F203" s="10"/>
      <x:c r="G203" s="14"/>
      <x:c r="H203" s="14"/>
      <x:c r="I203" s="20"/>
      <x:c r="J203" s="16" t="str">
        <x:f>IF(ISBLANK(G203),"",IF(AND(ISNUMBER(G203),OR(H203="",ISNUMBER(H203))),ROUND(G203-H203,2),""))</x:f>
      </x:c>
      <x:c r="K203" s="17" t="str">
        <x:f>IF(COUNTA(A203:I203)=0,"",IF(OR(A203="",B203="",C203="",D203="",ISBLANK(G203)),"Check entry",IF(OR(NOT(ISNUMBER(A203)),AND(B203&lt;&gt;"Income",B203&lt;&gt;"Expense"),NOT(ISNUMBER(G203)),G203&lt;0,AND(H203&lt;&gt;"",NOT(ISNUMBER(H203))),H203&lt;0,AND(I203&lt;&gt;"",NOT(ISNUMBER(I203)))),"Check entry",IF(OR(B203&lt;&gt;"Expense",COUNTIFS(Masterlists!$F$6:$F$105,D203)&lt;&gt;1,E203="",COUNTIFS(Masterlists!$P$6:$P$105,E203)&lt;&gt;1,AND(M203&lt;&gt;"",COUNTIFS(Masterlists!$K$6:$K$105,M203)&lt;&gt;1)),"Check entry",IF(COUNTIFS($B$6:$B$205,B203,$C$6:$C$205,C203)&gt;1,"Duplicate ref",IF(J203&lt;0,"Overpaid",IF(J203=0,"Paid",IF(AND(I203&lt;&gt;"",I203&lt;TODAY()),"Overdue",IF(H203&gt;0,"Part-paid","Unpaid")))))))))</x:f>
      </x:c>
      <x:c r="L203" s="10"/>
      <x:c r="M203" s="42"/>
    </x:row>
    <x:row r="204" ht="23" customHeight="1">
      <x:c r="A204" s="19"/>
      <x:c r="B204" s="10"/>
      <x:c r="C204" s="10"/>
      <x:c r="D204" s="10"/>
      <x:c r="E204" s="10"/>
      <x:c r="F204" s="10"/>
      <x:c r="G204" s="14"/>
      <x:c r="H204" s="14"/>
      <x:c r="I204" s="20"/>
      <x:c r="J204" s="16" t="str">
        <x:f>IF(ISBLANK(G204),"",IF(AND(ISNUMBER(G204),OR(H204="",ISNUMBER(H204))),ROUND(G204-H204,2),""))</x:f>
      </x:c>
      <x:c r="K204" s="17" t="str">
        <x:f>IF(COUNTA(A204:I204)=0,"",IF(OR(A204="",B204="",C204="",D204="",ISBLANK(G204)),"Check entry",IF(OR(NOT(ISNUMBER(A204)),AND(B204&lt;&gt;"Income",B204&lt;&gt;"Expense"),NOT(ISNUMBER(G204)),G204&lt;0,AND(H204&lt;&gt;"",NOT(ISNUMBER(H204))),H204&lt;0,AND(I204&lt;&gt;"",NOT(ISNUMBER(I204)))),"Check entry",IF(OR(B204&lt;&gt;"Expense",COUNTIFS(Masterlists!$F$6:$F$105,D204)&lt;&gt;1,E204="",COUNTIFS(Masterlists!$P$6:$P$105,E204)&lt;&gt;1,AND(M204&lt;&gt;"",COUNTIFS(Masterlists!$K$6:$K$105,M204)&lt;&gt;1)),"Check entry",IF(COUNTIFS($B$6:$B$205,B204,$C$6:$C$205,C204)&gt;1,"Duplicate ref",IF(J204&lt;0,"Overpaid",IF(J204=0,"Paid",IF(AND(I204&lt;&gt;"",I204&lt;TODAY()),"Overdue",IF(H204&gt;0,"Part-paid","Unpaid")))))))))</x:f>
      </x:c>
      <x:c r="L204" s="10"/>
      <x:c r="M204" s="42"/>
    </x:row>
    <x:row r="205" ht="23" customHeight="1">
      <x:c r="A205" s="19"/>
      <x:c r="B205" s="10"/>
      <x:c r="C205" s="10"/>
      <x:c r="D205" s="10"/>
      <x:c r="E205" s="10"/>
      <x:c r="F205" s="10"/>
      <x:c r="G205" s="14"/>
      <x:c r="H205" s="14"/>
      <x:c r="I205" s="20"/>
      <x:c r="J205" s="16" t="str">
        <x:f>IF(ISBLANK(G205),"",IF(AND(ISNUMBER(G205),OR(H205="",ISNUMBER(H205))),ROUND(G205-H205,2),""))</x:f>
      </x:c>
      <x:c r="K205" s="17" t="str">
        <x:f>IF(COUNTA(A205:I205)=0,"",IF(OR(A205="",B205="",C205="",D205="",ISBLANK(G205)),"Check entry",IF(OR(NOT(ISNUMBER(A205)),AND(B205&lt;&gt;"Income",B205&lt;&gt;"Expense"),NOT(ISNUMBER(G205)),G205&lt;0,AND(H205&lt;&gt;"",NOT(ISNUMBER(H205))),H205&lt;0,AND(I205&lt;&gt;"",NOT(ISNUMBER(I205)))),"Check entry",IF(OR(B205&lt;&gt;"Expense",COUNTIFS(Masterlists!$F$6:$F$105,D205)&lt;&gt;1,E205="",COUNTIFS(Masterlists!$P$6:$P$105,E205)&lt;&gt;1,AND(M205&lt;&gt;"",COUNTIFS(Masterlists!$K$6:$K$105,M205)&lt;&gt;1)),"Check entry",IF(COUNTIFS($B$6:$B$205,B205,$C$6:$C$205,C205)&gt;1,"Duplicate ref",IF(J205&lt;0,"Overpaid",IF(J205=0,"Paid",IF(AND(I205&lt;&gt;"",I205&lt;TODAY()),"Overdue",IF(H205&gt;0,"Part-paid","Unpaid")))))))))</x:f>
      </x:c>
      <x:c r="L205" s="10"/>
      <x:c r="M205" s="42"/>
    </x:row>
  </x:sheetData>
  <x:conditionalFormatting sqref="K6:K205">
    <x:cfRule type="containsText" dxfId="5" priority="1" operator="containsText" text="Check entry"/>
    <x:cfRule type="containsText" dxfId="6" priority="2" operator="containsText" text="Duplicate ref"/>
    <x:cfRule type="containsText" dxfId="7" priority="3" operator="containsText" text="Overpaid"/>
    <x:cfRule type="containsText" dxfId="8" priority="4" operator="containsText" text="Overdue"/>
  </x:conditionalFormatting>
  <x:conditionalFormatting sqref="J6:J205">
    <x:cfRule type="cellIs" dxfId="9" priority="5" operator="lessThan">
      <x:formula>0</x:formula>
    </x:cfRule>
  </x:conditionalFormatting>
  <x:dataValidations count="4">
    <x:dataValidation type="list" sqref="B6:B205">
      <x:formula1>"Expense"</x:formula1>
    </x:dataValidation>
    <x:dataValidation type="list" sqref="E6:E205">
      <x:formula1>INDIRECT("'Masterlists'!$P$6:$P$105")</x:formula1>
    </x:dataValidation>
    <x:dataValidation type="list" sqref="D6:D205">
      <x:formula1>INDIRECT("'Masterlists'!$F$6:$F$105")</x:formula1>
    </x:dataValidation>
    <x:dataValidation type="list" sqref="M6:M205">
      <x:formula1>INDIRECT("'Masterlists'!$K$6:$K$105")</x:formula1>
    </x:dataValidation>
  </x:dataValidations>
  <x:pageMargins left="0.7" right="0.7" top="0.75" bottom="0.75" header="0.3" footer="0.3"/>
  <x:tableParts count="1">
    <x:tablePart xmlns:r="http://schemas.openxmlformats.org/officeDocument/2006/relationships" r:id="Raf57e86e44d74d66"/>
  </x:tableParts>
</x:worksheet>
</file>

<file path=xl/worksheets/sheet4.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28" hidden="0" customWidth="1"/>
    <x:col min="6" max="6" width="28" hidden="0" customWidth="1"/>
    <x:col min="11" max="11" width="28" hidden="0" customWidth="1"/>
    <x:col min="2" max="2" width="17" hidden="0" customWidth="1"/>
    <x:col min="7" max="7" width="17" hidden="0" customWidth="1"/>
    <x:col min="12" max="12" width="17" hidden="0" customWidth="1"/>
    <x:col min="13" max="13" width="17" hidden="0" customWidth="1"/>
    <x:col min="3" max="3" width="26" hidden="0" customWidth="1"/>
    <x:col min="8" max="8" width="26" hidden="0" customWidth="1"/>
    <x:col min="4" max="4" width="18" hidden="0" customWidth="1"/>
    <x:col min="9" max="9" width="18" hidden="0" customWidth="1"/>
    <x:col min="14" max="14" width="18" hidden="0" customWidth="1"/>
    <x:col min="5" max="5" width="3" hidden="0" customWidth="1"/>
    <x:col min="10" max="10" width="3" hidden="0" customWidth="1"/>
    <x:col min="15" max="15" width="3" hidden="0" customWidth="1"/>
    <x:col min="16" max="16" width="24" hidden="0" customWidth="1"/>
    <x:col min="17" max="17" width="15" hidden="0" customWidth="1"/>
  </x:cols>
  <x:sheetData>
    <x:row r="1" ht="23" customHeight="1">
      <x:c r="A1" s="2"/>
      <x:c r="B1" s="2"/>
      <x:c r="C1" s="2"/>
      <x:c r="D1" s="2"/>
      <x:c r="E1" s="2"/>
      <x:c r="F1" s="2"/>
      <x:c r="G1" s="2"/>
      <x:c r="H1" s="2"/>
      <x:c r="I1" s="2"/>
      <x:c r="J1" s="2"/>
      <x:c r="K1" s="2"/>
      <x:c r="L1" s="2"/>
      <x:c r="M1" s="2"/>
      <x:c r="N1" s="2"/>
      <x:c r="O1" s="2"/>
      <x:c r="P1" s="2"/>
      <x:c r="Q1" s="2"/>
    </x:row>
    <x:row r="2" ht="31" customHeight="1">
      <x:c r="A2" s="3" t="str">
        <x:v>Masterlists</x:v>
      </x:c>
      <x:c r="B2" s="2"/>
      <x:c r="C2" s="2"/>
      <x:c r="D2" s="2"/>
      <x:c r="E2" s="2"/>
      <x:c r="F2" s="2"/>
      <x:c r="G2" s="2"/>
      <x:c r="H2" s="2"/>
      <x:c r="I2" s="2"/>
      <x:c r="J2" s="2"/>
      <x:c r="K2" s="2"/>
      <x:c r="L2" s="2"/>
      <x:c r="M2" s="2"/>
      <x:c r="N2" s="2"/>
      <x:c r="O2" s="2"/>
      <x:c r="P2" s="2"/>
      <x:c r="Q2" s="2"/>
    </x:row>
    <x:row r="3" ht="23" customHeight="1">
      <x:c r="A3" s="2" t="str">
        <x:v>Replace fictional seed records with your own. Add entries within rows 6–105. Keep names unique and stable once used.</x:v>
      </x:c>
      <x:c r="B3" s="2"/>
      <x:c r="C3" s="2"/>
      <x:c r="D3" s="2"/>
      <x:c r="E3" s="2"/>
      <x:c r="F3" s="2"/>
      <x:c r="G3" s="2"/>
      <x:c r="H3" s="2"/>
      <x:c r="I3" s="2"/>
      <x:c r="J3" s="2"/>
      <x:c r="K3" s="2"/>
      <x:c r="L3" s="2"/>
      <x:c r="M3" s="2"/>
      <x:c r="N3" s="2"/>
      <x:c r="O3" s="2"/>
      <x:c r="P3" s="2"/>
      <x:c r="Q3" s="2"/>
    </x:row>
    <x:row r="4" ht="23" customHeight="1">
      <x:c r="A4" s="2" t="str">
        <x:v>Dropdowns use names. Rates and payment terms are reference notes only; enter actual document amounts and due dates.</x:v>
      </x:c>
      <x:c r="B4" s="2"/>
      <x:c r="C4" s="2"/>
      <x:c r="D4" s="2"/>
      <x:c r="E4" s="2"/>
      <x:c r="F4" s="2"/>
      <x:c r="G4" s="2"/>
      <x:c r="H4" s="2"/>
      <x:c r="I4" s="2"/>
      <x:c r="J4" s="2"/>
      <x:c r="K4" s="2"/>
      <x:c r="L4" s="2"/>
      <x:c r="M4" s="2"/>
      <x:c r="N4" s="2"/>
      <x:c r="O4" s="2"/>
      <x:c r="P4" s="2"/>
      <x:c r="Q4" s="2"/>
    </x:row>
    <x:row r="5" ht="32" customHeight="1">
      <x:c r="A5" s="8" t="str">
        <x:v>Customer / Client</x:v>
      </x:c>
      <x:c r="B5" s="8" t="str">
        <x:v>Code</x:v>
      </x:c>
      <x:c r="C5" s="8" t="str">
        <x:v>Contact (optional)</x:v>
      </x:c>
      <x:c r="D5" s="8" t="str">
        <x:v>Terms (days)</x:v>
      </x:c>
      <x:c r="E5" s="2"/>
      <x:c r="F5" s="8" t="str">
        <x:v>Supplier</x:v>
      </x:c>
      <x:c r="G5" s="8" t="str">
        <x:v>Code</x:v>
      </x:c>
      <x:c r="H5" s="8" t="str">
        <x:v>Contact (optional)</x:v>
      </x:c>
      <x:c r="I5" s="8" t="str">
        <x:v>Terms (days)</x:v>
      </x:c>
      <x:c r="J5" s="2"/>
      <x:c r="K5" s="8" t="str">
        <x:v>Product / Service</x:v>
      </x:c>
      <x:c r="L5" s="8" t="str">
        <x:v>Code</x:v>
      </x:c>
      <x:c r="M5" s="8" t="str">
        <x:v>Type</x:v>
      </x:c>
      <x:c r="N5" s="8" t="str">
        <x:v>Reference rate</x:v>
      </x:c>
      <x:c r="O5" s="2"/>
      <x:c r="P5" s="8" t="str">
        <x:v>Category</x:v>
      </x:c>
      <x:c r="Q5" s="8" t="str">
        <x:v>Use</x:v>
      </x:c>
    </x:row>
    <x:row r="6" ht="23" customHeight="1">
      <x:c r="A6" s="10" t="str">
        <x:v>Sample Customer A</x:v>
      </x:c>
      <x:c r="B6" s="10" t="str">
        <x:v>C001</x:v>
      </x:c>
      <x:c r="C6" s="10"/>
      <x:c r="D6" s="10" t="n">
        <x:v>15</x:v>
      </x:c>
      <x:c r="E6" s="2"/>
      <x:c r="F6" s="10" t="str">
        <x:v>Sample Supplier A</x:v>
      </x:c>
      <x:c r="G6" s="10" t="str">
        <x:v>V001</x:v>
      </x:c>
      <x:c r="H6" s="10"/>
      <x:c r="I6" s="10" t="n">
        <x:v>0</x:v>
      </x:c>
      <x:c r="J6" s="2"/>
      <x:c r="K6" s="10" t="str">
        <x:v>Completed service</x:v>
      </x:c>
      <x:c r="L6" s="10" t="str">
        <x:v>PS001</x:v>
      </x:c>
      <x:c r="M6" s="10" t="str">
        <x:v>Service</x:v>
      </x:c>
      <x:c r="N6" s="12" t="n">
        <x:v>1500</x:v>
      </x:c>
      <x:c r="O6" s="2"/>
      <x:c r="P6" s="10" t="str">
        <x:v>Sales</x:v>
      </x:c>
      <x:c r="Q6" s="10" t="str">
        <x:v>Income</x:v>
      </x:c>
    </x:row>
    <x:row r="7" ht="23" customHeight="1">
      <x:c r="A7" s="10" t="str">
        <x:v>Sample Customer B</x:v>
      </x:c>
      <x:c r="B7" s="10" t="str">
        <x:v>C002</x:v>
      </x:c>
      <x:c r="C7" s="10"/>
      <x:c r="D7" s="10" t="n">
        <x:v>15</x:v>
      </x:c>
      <x:c r="E7" s="2"/>
      <x:c r="F7" s="10" t="str">
        <x:v>Sample Supplier B</x:v>
      </x:c>
      <x:c r="G7" s="10" t="str">
        <x:v>V002</x:v>
      </x:c>
      <x:c r="H7" s="10"/>
      <x:c r="I7" s="10" t="n">
        <x:v>30</x:v>
      </x:c>
      <x:c r="J7" s="2"/>
      <x:c r="K7" s="10" t="str">
        <x:v>Service invoice</x:v>
      </x:c>
      <x:c r="L7" s="10" t="str">
        <x:v>PS002</x:v>
      </x:c>
      <x:c r="M7" s="10" t="str">
        <x:v>Service</x:v>
      </x:c>
      <x:c r="N7" s="12" t="n">
        <x:v>1000</x:v>
      </x:c>
      <x:c r="O7" s="2"/>
      <x:c r="P7" s="10" t="str">
        <x:v>Services</x:v>
      </x:c>
      <x:c r="Q7" s="10" t="str">
        <x:v>Income</x:v>
      </x:c>
    </x:row>
    <x:row r="8" ht="23" customHeight="1">
      <x:c r="A8" s="10" t="str">
        <x:v>Sample Customer C</x:v>
      </x:c>
      <x:c r="B8" s="10" t="str">
        <x:v>C003</x:v>
      </x:c>
      <x:c r="C8" s="10"/>
      <x:c r="D8" s="10" t="n">
        <x:v>30</x:v>
      </x:c>
      <x:c r="E8" s="2"/>
      <x:c r="F8" s="10" t="str">
        <x:v>Sample Supplier C</x:v>
      </x:c>
      <x:c r="G8" s="10" t="str">
        <x:v>V003</x:v>
      </x:c>
      <x:c r="H8" s="10"/>
      <x:c r="I8" s="10" t="n">
        <x:v>15</x:v>
      </x:c>
      <x:c r="J8" s="2"/>
      <x:c r="K8" s="10" t="str">
        <x:v>Sample product</x:v>
      </x:c>
      <x:c r="L8" s="10" t="str">
        <x:v>PS003</x:v>
      </x:c>
      <x:c r="M8" s="10" t="str">
        <x:v>Product</x:v>
      </x:c>
      <x:c r="N8" s="12" t="n">
        <x:v>500</x:v>
      </x:c>
      <x:c r="O8" s="2"/>
      <x:c r="P8" s="10" t="str">
        <x:v>Membership</x:v>
      </x:c>
      <x:c r="Q8" s="10" t="str">
        <x:v>Income</x:v>
      </x:c>
    </x:row>
    <x:row r="9" ht="23" customHeight="1">
      <x:c r="A9" s="10"/>
      <x:c r="B9" s="10"/>
      <x:c r="C9" s="10"/>
      <x:c r="D9" s="10"/>
      <x:c r="E9" s="2"/>
      <x:c r="F9" s="10"/>
      <x:c r="G9" s="10"/>
      <x:c r="H9" s="10"/>
      <x:c r="I9" s="10"/>
      <x:c r="J9" s="2"/>
      <x:c r="K9" s="10" t="str">
        <x:v>Software subscription</x:v>
      </x:c>
      <x:c r="L9" s="10" t="str">
        <x:v>PS004</x:v>
      </x:c>
      <x:c r="M9" s="10" t="str">
        <x:v>Service</x:v>
      </x:c>
      <x:c r="N9" s="12" t="n">
        <x:v>600</x:v>
      </x:c>
      <x:c r="O9" s="2"/>
      <x:c r="P9" s="10" t="str">
        <x:v>Other income</x:v>
      </x:c>
      <x:c r="Q9" s="10" t="str">
        <x:v>Income</x:v>
      </x:c>
    </x:row>
    <x:row r="10" ht="23" customHeight="1">
      <x:c r="A10" s="10"/>
      <x:c r="B10" s="10"/>
      <x:c r="C10" s="10"/>
      <x:c r="D10" s="10"/>
      <x:c r="E10" s="2"/>
      <x:c r="F10" s="10"/>
      <x:c r="G10" s="10"/>
      <x:c r="H10" s="10"/>
      <x:c r="I10" s="10"/>
      <x:c r="J10" s="2"/>
      <x:c r="K10" s="10" t="str">
        <x:v>Office supplies</x:v>
      </x:c>
      <x:c r="L10" s="10" t="str">
        <x:v>PS005</x:v>
      </x:c>
      <x:c r="M10" s="10" t="str">
        <x:v>Product</x:v>
      </x:c>
      <x:c r="N10" s="12" t="n">
        <x:v>300</x:v>
      </x:c>
      <x:c r="O10" s="2"/>
      <x:c r="P10" s="10" t="str">
        <x:v>Payroll</x:v>
      </x:c>
      <x:c r="Q10" s="10" t="str">
        <x:v>Expense</x:v>
      </x:c>
    </x:row>
    <x:row r="11" ht="23" customHeight="1">
      <x:c r="A11" s="10"/>
      <x:c r="B11" s="10"/>
      <x:c r="C11" s="10"/>
      <x:c r="D11" s="10"/>
      <x:c r="E11" s="2"/>
      <x:c r="F11" s="10"/>
      <x:c r="G11" s="10"/>
      <x:c r="H11" s="10"/>
      <x:c r="I11" s="10"/>
      <x:c r="J11" s="2"/>
      <x:c r="K11" s="10"/>
      <x:c r="L11" s="10"/>
      <x:c r="M11" s="10"/>
      <x:c r="N11" s="12"/>
      <x:c r="O11" s="2"/>
      <x:c r="P11" s="10" t="str">
        <x:v>Rent</x:v>
      </x:c>
      <x:c r="Q11" s="10" t="str">
        <x:v>Expense</x:v>
      </x:c>
    </x:row>
    <x:row r="12" ht="23" customHeight="1">
      <x:c r="A12" s="10"/>
      <x:c r="B12" s="10"/>
      <x:c r="C12" s="10"/>
      <x:c r="D12" s="10"/>
      <x:c r="E12" s="2"/>
      <x:c r="F12" s="10"/>
      <x:c r="G12" s="10"/>
      <x:c r="H12" s="10"/>
      <x:c r="I12" s="10"/>
      <x:c r="J12" s="2"/>
      <x:c r="K12" s="10"/>
      <x:c r="L12" s="10"/>
      <x:c r="M12" s="10"/>
      <x:c r="N12" s="12"/>
      <x:c r="O12" s="2"/>
      <x:c r="P12" s="10" t="str">
        <x:v>Utilities</x:v>
      </x:c>
      <x:c r="Q12" s="10" t="str">
        <x:v>Expense</x:v>
      </x:c>
    </x:row>
    <x:row r="13" ht="23" customHeight="1">
      <x:c r="A13" s="10"/>
      <x:c r="B13" s="10"/>
      <x:c r="C13" s="10"/>
      <x:c r="D13" s="10"/>
      <x:c r="E13" s="2"/>
      <x:c r="F13" s="10"/>
      <x:c r="G13" s="10"/>
      <x:c r="H13" s="10"/>
      <x:c r="I13" s="10"/>
      <x:c r="J13" s="2"/>
      <x:c r="K13" s="10"/>
      <x:c r="L13" s="10"/>
      <x:c r="M13" s="10"/>
      <x:c r="N13" s="12"/>
      <x:c r="O13" s="2"/>
      <x:c r="P13" s="10" t="str">
        <x:v>Supplies</x:v>
      </x:c>
      <x:c r="Q13" s="10" t="str">
        <x:v>Expense</x:v>
      </x:c>
    </x:row>
    <x:row r="14" ht="23" customHeight="1">
      <x:c r="A14" s="10"/>
      <x:c r="B14" s="10"/>
      <x:c r="C14" s="10"/>
      <x:c r="D14" s="10"/>
      <x:c r="E14" s="2"/>
      <x:c r="F14" s="10"/>
      <x:c r="G14" s="10"/>
      <x:c r="H14" s="10"/>
      <x:c r="I14" s="10"/>
      <x:c r="J14" s="2"/>
      <x:c r="K14" s="10"/>
      <x:c r="L14" s="10"/>
      <x:c r="M14" s="10"/>
      <x:c r="N14" s="12"/>
      <x:c r="O14" s="2"/>
      <x:c r="P14" s="10" t="str">
        <x:v>Software</x:v>
      </x:c>
      <x:c r="Q14" s="10" t="str">
        <x:v>Expense</x:v>
      </x:c>
    </x:row>
    <x:row r="15" ht="23" customHeight="1">
      <x:c r="A15" s="10"/>
      <x:c r="B15" s="10"/>
      <x:c r="C15" s="10"/>
      <x:c r="D15" s="10"/>
      <x:c r="E15" s="2"/>
      <x:c r="F15" s="10"/>
      <x:c r="G15" s="10"/>
      <x:c r="H15" s="10"/>
      <x:c r="I15" s="10"/>
      <x:c r="J15" s="2"/>
      <x:c r="K15" s="10"/>
      <x:c r="L15" s="10"/>
      <x:c r="M15" s="10"/>
      <x:c r="N15" s="12"/>
      <x:c r="O15" s="2"/>
      <x:c r="P15" s="10" t="str">
        <x:v>Professional fees</x:v>
      </x:c>
      <x:c r="Q15" s="10" t="str">
        <x:v>Expense</x:v>
      </x:c>
    </x:row>
    <x:row r="16" ht="23" customHeight="1">
      <x:c r="A16" s="10"/>
      <x:c r="B16" s="10"/>
      <x:c r="C16" s="10"/>
      <x:c r="D16" s="10"/>
      <x:c r="E16" s="2"/>
      <x:c r="F16" s="10"/>
      <x:c r="G16" s="10"/>
      <x:c r="H16" s="10"/>
      <x:c r="I16" s="10"/>
      <x:c r="J16" s="2"/>
      <x:c r="K16" s="10"/>
      <x:c r="L16" s="10"/>
      <x:c r="M16" s="10"/>
      <x:c r="N16" s="12"/>
      <x:c r="O16" s="2"/>
      <x:c r="P16" s="10" t="str">
        <x:v>Marketing</x:v>
      </x:c>
      <x:c r="Q16" s="10" t="str">
        <x:v>Expense</x:v>
      </x:c>
    </x:row>
    <x:row r="17" ht="23" customHeight="1">
      <x:c r="A17" s="10"/>
      <x:c r="B17" s="10"/>
      <x:c r="C17" s="10"/>
      <x:c r="D17" s="10"/>
      <x:c r="E17" s="2"/>
      <x:c r="F17" s="10"/>
      <x:c r="G17" s="10"/>
      <x:c r="H17" s="10"/>
      <x:c r="I17" s="10"/>
      <x:c r="J17" s="2"/>
      <x:c r="K17" s="10"/>
      <x:c r="L17" s="10"/>
      <x:c r="M17" s="10"/>
      <x:c r="N17" s="12"/>
      <x:c r="O17" s="2"/>
      <x:c r="P17" s="10" t="str">
        <x:v>Other expense</x:v>
      </x:c>
      <x:c r="Q17" s="10" t="str">
        <x:v>Expense</x:v>
      </x:c>
    </x:row>
    <x:row r="18" ht="23" customHeight="1">
      <x:c r="A18" s="10"/>
      <x:c r="B18" s="10"/>
      <x:c r="C18" s="10"/>
      <x:c r="D18" s="10"/>
      <x:c r="E18" s="2"/>
      <x:c r="F18" s="10"/>
      <x:c r="G18" s="10"/>
      <x:c r="H18" s="10"/>
      <x:c r="I18" s="10"/>
      <x:c r="J18" s="2"/>
      <x:c r="K18" s="10"/>
      <x:c r="L18" s="10"/>
      <x:c r="M18" s="10"/>
      <x:c r="N18" s="12"/>
      <x:c r="O18" s="2"/>
      <x:c r="P18" s="10"/>
      <x:c r="Q18" s="10"/>
    </x:row>
    <x:row r="19" ht="23" customHeight="1">
      <x:c r="A19" s="10"/>
      <x:c r="B19" s="10"/>
      <x:c r="C19" s="10"/>
      <x:c r="D19" s="10"/>
      <x:c r="E19" s="2"/>
      <x:c r="F19" s="10"/>
      <x:c r="G19" s="10"/>
      <x:c r="H19" s="10"/>
      <x:c r="I19" s="10"/>
      <x:c r="J19" s="2"/>
      <x:c r="K19" s="10"/>
      <x:c r="L19" s="10"/>
      <x:c r="M19" s="10"/>
      <x:c r="N19" s="12"/>
      <x:c r="O19" s="2"/>
      <x:c r="P19" s="10"/>
      <x:c r="Q19" s="10"/>
    </x:row>
    <x:row r="20" ht="23" customHeight="1">
      <x:c r="A20" s="10"/>
      <x:c r="B20" s="10"/>
      <x:c r="C20" s="10"/>
      <x:c r="D20" s="10"/>
      <x:c r="E20" s="2"/>
      <x:c r="F20" s="10"/>
      <x:c r="G20" s="10"/>
      <x:c r="H20" s="10"/>
      <x:c r="I20" s="10"/>
      <x:c r="J20" s="2"/>
      <x:c r="K20" s="10"/>
      <x:c r="L20" s="10"/>
      <x:c r="M20" s="10"/>
      <x:c r="N20" s="12"/>
      <x:c r="O20" s="2"/>
      <x:c r="P20" s="10"/>
      <x:c r="Q20" s="10"/>
    </x:row>
    <x:row r="21" ht="23" customHeight="1">
      <x:c r="A21" s="10"/>
      <x:c r="B21" s="10"/>
      <x:c r="C21" s="10"/>
      <x:c r="D21" s="10"/>
      <x:c r="E21" s="2"/>
      <x:c r="F21" s="10"/>
      <x:c r="G21" s="10"/>
      <x:c r="H21" s="10"/>
      <x:c r="I21" s="10"/>
      <x:c r="J21" s="2"/>
      <x:c r="K21" s="10"/>
      <x:c r="L21" s="10"/>
      <x:c r="M21" s="10"/>
      <x:c r="N21" s="12"/>
      <x:c r="O21" s="2"/>
      <x:c r="P21" s="10"/>
      <x:c r="Q21" s="10"/>
    </x:row>
    <x:row r="22" ht="23" customHeight="1">
      <x:c r="A22" s="10"/>
      <x:c r="B22" s="10"/>
      <x:c r="C22" s="10"/>
      <x:c r="D22" s="10"/>
      <x:c r="E22" s="2"/>
      <x:c r="F22" s="10"/>
      <x:c r="G22" s="10"/>
      <x:c r="H22" s="10"/>
      <x:c r="I22" s="10"/>
      <x:c r="J22" s="2"/>
      <x:c r="K22" s="10"/>
      <x:c r="L22" s="10"/>
      <x:c r="M22" s="10"/>
      <x:c r="N22" s="12"/>
      <x:c r="O22" s="2"/>
      <x:c r="P22" s="10"/>
      <x:c r="Q22" s="10"/>
    </x:row>
    <x:row r="23" ht="23" customHeight="1">
      <x:c r="A23" s="10"/>
      <x:c r="B23" s="10"/>
      <x:c r="C23" s="10"/>
      <x:c r="D23" s="10"/>
      <x:c r="E23" s="2"/>
      <x:c r="F23" s="10"/>
      <x:c r="G23" s="10"/>
      <x:c r="H23" s="10"/>
      <x:c r="I23" s="10"/>
      <x:c r="J23" s="2"/>
      <x:c r="K23" s="10"/>
      <x:c r="L23" s="10"/>
      <x:c r="M23" s="10"/>
      <x:c r="N23" s="12"/>
      <x:c r="O23" s="2"/>
      <x:c r="P23" s="10"/>
      <x:c r="Q23" s="10"/>
    </x:row>
    <x:row r="24" ht="23" customHeight="1">
      <x:c r="A24" s="10"/>
      <x:c r="B24" s="10"/>
      <x:c r="C24" s="10"/>
      <x:c r="D24" s="10"/>
      <x:c r="E24" s="2"/>
      <x:c r="F24" s="10"/>
      <x:c r="G24" s="10"/>
      <x:c r="H24" s="10"/>
      <x:c r="I24" s="10"/>
      <x:c r="J24" s="2"/>
      <x:c r="K24" s="10"/>
      <x:c r="L24" s="10"/>
      <x:c r="M24" s="10"/>
      <x:c r="N24" s="12"/>
      <x:c r="O24" s="2"/>
      <x:c r="P24" s="10"/>
      <x:c r="Q24" s="10"/>
    </x:row>
    <x:row r="25" ht="23" customHeight="1">
      <x:c r="A25" s="10"/>
      <x:c r="B25" s="10"/>
      <x:c r="C25" s="10"/>
      <x:c r="D25" s="10"/>
      <x:c r="E25" s="2"/>
      <x:c r="F25" s="10"/>
      <x:c r="G25" s="10"/>
      <x:c r="H25" s="10"/>
      <x:c r="I25" s="10"/>
      <x:c r="J25" s="2"/>
      <x:c r="K25" s="10"/>
      <x:c r="L25" s="10"/>
      <x:c r="M25" s="10"/>
      <x:c r="N25" s="12"/>
      <x:c r="O25" s="2"/>
      <x:c r="P25" s="10"/>
      <x:c r="Q25" s="10"/>
    </x:row>
    <x:row r="26" ht="23" customHeight="1">
      <x:c r="A26" s="10"/>
      <x:c r="B26" s="10"/>
      <x:c r="C26" s="10"/>
      <x:c r="D26" s="10"/>
      <x:c r="E26" s="2"/>
      <x:c r="F26" s="10"/>
      <x:c r="G26" s="10"/>
      <x:c r="H26" s="10"/>
      <x:c r="I26" s="10"/>
      <x:c r="J26" s="2"/>
      <x:c r="K26" s="10"/>
      <x:c r="L26" s="10"/>
      <x:c r="M26" s="10"/>
      <x:c r="N26" s="12"/>
      <x:c r="O26" s="2"/>
      <x:c r="P26" s="10"/>
      <x:c r="Q26" s="10"/>
    </x:row>
    <x:row r="27" ht="23" customHeight="1">
      <x:c r="A27" s="10"/>
      <x:c r="B27" s="10"/>
      <x:c r="C27" s="10"/>
      <x:c r="D27" s="10"/>
      <x:c r="E27" s="2"/>
      <x:c r="F27" s="10"/>
      <x:c r="G27" s="10"/>
      <x:c r="H27" s="10"/>
      <x:c r="I27" s="10"/>
      <x:c r="J27" s="2"/>
      <x:c r="K27" s="10"/>
      <x:c r="L27" s="10"/>
      <x:c r="M27" s="10"/>
      <x:c r="N27" s="12"/>
      <x:c r="O27" s="2"/>
      <x:c r="P27" s="10"/>
      <x:c r="Q27" s="10"/>
    </x:row>
    <x:row r="28" ht="23" customHeight="1">
      <x:c r="A28" s="10"/>
      <x:c r="B28" s="10"/>
      <x:c r="C28" s="10"/>
      <x:c r="D28" s="10"/>
      <x:c r="E28" s="2"/>
      <x:c r="F28" s="10"/>
      <x:c r="G28" s="10"/>
      <x:c r="H28" s="10"/>
      <x:c r="I28" s="10"/>
      <x:c r="J28" s="2"/>
      <x:c r="K28" s="10"/>
      <x:c r="L28" s="10"/>
      <x:c r="M28" s="10"/>
      <x:c r="N28" s="12"/>
      <x:c r="O28" s="2"/>
      <x:c r="P28" s="10"/>
      <x:c r="Q28" s="10"/>
    </x:row>
    <x:row r="29" ht="23" customHeight="1">
      <x:c r="A29" s="10"/>
      <x:c r="B29" s="10"/>
      <x:c r="C29" s="10"/>
      <x:c r="D29" s="10"/>
      <x:c r="E29" s="2"/>
      <x:c r="F29" s="10"/>
      <x:c r="G29" s="10"/>
      <x:c r="H29" s="10"/>
      <x:c r="I29" s="10"/>
      <x:c r="J29" s="2"/>
      <x:c r="K29" s="10"/>
      <x:c r="L29" s="10"/>
      <x:c r="M29" s="10"/>
      <x:c r="N29" s="12"/>
      <x:c r="O29" s="2"/>
      <x:c r="P29" s="10"/>
      <x:c r="Q29" s="10"/>
    </x:row>
    <x:row r="30" ht="23" customHeight="1">
      <x:c r="A30" s="10"/>
      <x:c r="B30" s="10"/>
      <x:c r="C30" s="10"/>
      <x:c r="D30" s="10"/>
      <x:c r="E30" s="2"/>
      <x:c r="F30" s="10"/>
      <x:c r="G30" s="10"/>
      <x:c r="H30" s="10"/>
      <x:c r="I30" s="10"/>
      <x:c r="J30" s="2"/>
      <x:c r="K30" s="10"/>
      <x:c r="L30" s="10"/>
      <x:c r="M30" s="10"/>
      <x:c r="N30" s="12"/>
      <x:c r="O30" s="2"/>
      <x:c r="P30" s="10"/>
      <x:c r="Q30" s="10"/>
    </x:row>
    <x:row r="31" ht="23" customHeight="1">
      <x:c r="A31" s="10"/>
      <x:c r="B31" s="10"/>
      <x:c r="C31" s="10"/>
      <x:c r="D31" s="10"/>
      <x:c r="E31" s="2"/>
      <x:c r="F31" s="10"/>
      <x:c r="G31" s="10"/>
      <x:c r="H31" s="10"/>
      <x:c r="I31" s="10"/>
      <x:c r="J31" s="2"/>
      <x:c r="K31" s="10"/>
      <x:c r="L31" s="10"/>
      <x:c r="M31" s="10"/>
      <x:c r="N31" s="12"/>
      <x:c r="O31" s="2"/>
      <x:c r="P31" s="10"/>
      <x:c r="Q31" s="10"/>
    </x:row>
    <x:row r="32" ht="23" customHeight="1">
      <x:c r="A32" s="10"/>
      <x:c r="B32" s="10"/>
      <x:c r="C32" s="10"/>
      <x:c r="D32" s="10"/>
      <x:c r="E32" s="2"/>
      <x:c r="F32" s="10"/>
      <x:c r="G32" s="10"/>
      <x:c r="H32" s="10"/>
      <x:c r="I32" s="10"/>
      <x:c r="J32" s="2"/>
      <x:c r="K32" s="10"/>
      <x:c r="L32" s="10"/>
      <x:c r="M32" s="10"/>
      <x:c r="N32" s="12"/>
      <x:c r="O32" s="2"/>
      <x:c r="P32" s="10"/>
      <x:c r="Q32" s="10"/>
    </x:row>
    <x:row r="33" ht="23" customHeight="1">
      <x:c r="A33" s="10"/>
      <x:c r="B33" s="10"/>
      <x:c r="C33" s="10"/>
      <x:c r="D33" s="10"/>
      <x:c r="E33" s="2"/>
      <x:c r="F33" s="10"/>
      <x:c r="G33" s="10"/>
      <x:c r="H33" s="10"/>
      <x:c r="I33" s="10"/>
      <x:c r="J33" s="2"/>
      <x:c r="K33" s="10"/>
      <x:c r="L33" s="10"/>
      <x:c r="M33" s="10"/>
      <x:c r="N33" s="12"/>
      <x:c r="O33" s="2"/>
      <x:c r="P33" s="10"/>
      <x:c r="Q33" s="10"/>
    </x:row>
    <x:row r="34" ht="23" customHeight="1">
      <x:c r="A34" s="10"/>
      <x:c r="B34" s="10"/>
      <x:c r="C34" s="10"/>
      <x:c r="D34" s="10"/>
      <x:c r="E34" s="2"/>
      <x:c r="F34" s="10"/>
      <x:c r="G34" s="10"/>
      <x:c r="H34" s="10"/>
      <x:c r="I34" s="10"/>
      <x:c r="J34" s="2"/>
      <x:c r="K34" s="10"/>
      <x:c r="L34" s="10"/>
      <x:c r="M34" s="10"/>
      <x:c r="N34" s="12"/>
      <x:c r="O34" s="2"/>
      <x:c r="P34" s="10"/>
      <x:c r="Q34" s="10"/>
    </x:row>
    <x:row r="35" ht="23" customHeight="1">
      <x:c r="A35" s="10"/>
      <x:c r="B35" s="10"/>
      <x:c r="C35" s="10"/>
      <x:c r="D35" s="10"/>
      <x:c r="E35" s="2"/>
      <x:c r="F35" s="10"/>
      <x:c r="G35" s="10"/>
      <x:c r="H35" s="10"/>
      <x:c r="I35" s="10"/>
      <x:c r="J35" s="2"/>
      <x:c r="K35" s="10"/>
      <x:c r="L35" s="10"/>
      <x:c r="M35" s="10"/>
      <x:c r="N35" s="12"/>
      <x:c r="O35" s="2"/>
      <x:c r="P35" s="10"/>
      <x:c r="Q35" s="10"/>
    </x:row>
    <x:row r="36" ht="23" customHeight="1">
      <x:c r="A36" s="10"/>
      <x:c r="B36" s="10"/>
      <x:c r="C36" s="10"/>
      <x:c r="D36" s="10"/>
      <x:c r="E36" s="2"/>
      <x:c r="F36" s="10"/>
      <x:c r="G36" s="10"/>
      <x:c r="H36" s="10"/>
      <x:c r="I36" s="10"/>
      <x:c r="J36" s="2"/>
      <x:c r="K36" s="10"/>
      <x:c r="L36" s="10"/>
      <x:c r="M36" s="10"/>
      <x:c r="N36" s="12"/>
      <x:c r="O36" s="2"/>
      <x:c r="P36" s="10"/>
      <x:c r="Q36" s="10"/>
    </x:row>
    <x:row r="37" ht="23" customHeight="1">
      <x:c r="A37" s="10"/>
      <x:c r="B37" s="10"/>
      <x:c r="C37" s="10"/>
      <x:c r="D37" s="10"/>
      <x:c r="E37" s="2"/>
      <x:c r="F37" s="10"/>
      <x:c r="G37" s="10"/>
      <x:c r="H37" s="10"/>
      <x:c r="I37" s="10"/>
      <x:c r="J37" s="2"/>
      <x:c r="K37" s="10"/>
      <x:c r="L37" s="10"/>
      <x:c r="M37" s="10"/>
      <x:c r="N37" s="12"/>
      <x:c r="O37" s="2"/>
      <x:c r="P37" s="10"/>
      <x:c r="Q37" s="10"/>
    </x:row>
    <x:row r="38" ht="23" customHeight="1">
      <x:c r="A38" s="10"/>
      <x:c r="B38" s="10"/>
      <x:c r="C38" s="10"/>
      <x:c r="D38" s="10"/>
      <x:c r="E38" s="2"/>
      <x:c r="F38" s="10"/>
      <x:c r="G38" s="10"/>
      <x:c r="H38" s="10"/>
      <x:c r="I38" s="10"/>
      <x:c r="J38" s="2"/>
      <x:c r="K38" s="10"/>
      <x:c r="L38" s="10"/>
      <x:c r="M38" s="10"/>
      <x:c r="N38" s="12"/>
      <x:c r="O38" s="2"/>
      <x:c r="P38" s="10"/>
      <x:c r="Q38" s="10"/>
    </x:row>
    <x:row r="39" ht="23" customHeight="1">
      <x:c r="A39" s="10"/>
      <x:c r="B39" s="10"/>
      <x:c r="C39" s="10"/>
      <x:c r="D39" s="10"/>
      <x:c r="E39" s="2"/>
      <x:c r="F39" s="10"/>
      <x:c r="G39" s="10"/>
      <x:c r="H39" s="10"/>
      <x:c r="I39" s="10"/>
      <x:c r="J39" s="2"/>
      <x:c r="K39" s="10"/>
      <x:c r="L39" s="10"/>
      <x:c r="M39" s="10"/>
      <x:c r="N39" s="12"/>
      <x:c r="O39" s="2"/>
      <x:c r="P39" s="10"/>
      <x:c r="Q39" s="10"/>
    </x:row>
    <x:row r="40" ht="23" customHeight="1">
      <x:c r="A40" s="10"/>
      <x:c r="B40" s="10"/>
      <x:c r="C40" s="10"/>
      <x:c r="D40" s="10"/>
      <x:c r="E40" s="2"/>
      <x:c r="F40" s="10"/>
      <x:c r="G40" s="10"/>
      <x:c r="H40" s="10"/>
      <x:c r="I40" s="10"/>
      <x:c r="J40" s="2"/>
      <x:c r="K40" s="10"/>
      <x:c r="L40" s="10"/>
      <x:c r="M40" s="10"/>
      <x:c r="N40" s="12"/>
      <x:c r="O40" s="2"/>
      <x:c r="P40" s="10"/>
      <x:c r="Q40" s="10"/>
    </x:row>
    <x:row r="41" ht="23" customHeight="1">
      <x:c r="A41" s="10"/>
      <x:c r="B41" s="10"/>
      <x:c r="C41" s="10"/>
      <x:c r="D41" s="10"/>
      <x:c r="E41" s="2"/>
      <x:c r="F41" s="10"/>
      <x:c r="G41" s="10"/>
      <x:c r="H41" s="10"/>
      <x:c r="I41" s="10"/>
      <x:c r="J41" s="2"/>
      <x:c r="K41" s="10"/>
      <x:c r="L41" s="10"/>
      <x:c r="M41" s="10"/>
      <x:c r="N41" s="12"/>
      <x:c r="O41" s="2"/>
      <x:c r="P41" s="10"/>
      <x:c r="Q41" s="10"/>
    </x:row>
    <x:row r="42" ht="23" customHeight="1">
      <x:c r="A42" s="10"/>
      <x:c r="B42" s="10"/>
      <x:c r="C42" s="10"/>
      <x:c r="D42" s="10"/>
      <x:c r="E42" s="2"/>
      <x:c r="F42" s="10"/>
      <x:c r="G42" s="10"/>
      <x:c r="H42" s="10"/>
      <x:c r="I42" s="10"/>
      <x:c r="J42" s="2"/>
      <x:c r="K42" s="10"/>
      <x:c r="L42" s="10"/>
      <x:c r="M42" s="10"/>
      <x:c r="N42" s="12"/>
      <x:c r="O42" s="2"/>
      <x:c r="P42" s="10"/>
      <x:c r="Q42" s="10"/>
    </x:row>
    <x:row r="43" ht="23" customHeight="1">
      <x:c r="A43" s="10"/>
      <x:c r="B43" s="10"/>
      <x:c r="C43" s="10"/>
      <x:c r="D43" s="10"/>
      <x:c r="E43" s="2"/>
      <x:c r="F43" s="10"/>
      <x:c r="G43" s="10"/>
      <x:c r="H43" s="10"/>
      <x:c r="I43" s="10"/>
      <x:c r="J43" s="2"/>
      <x:c r="K43" s="10"/>
      <x:c r="L43" s="10"/>
      <x:c r="M43" s="10"/>
      <x:c r="N43" s="12"/>
      <x:c r="O43" s="2"/>
      <x:c r="P43" s="10"/>
      <x:c r="Q43" s="10"/>
    </x:row>
    <x:row r="44" ht="23" customHeight="1">
      <x:c r="A44" s="10"/>
      <x:c r="B44" s="10"/>
      <x:c r="C44" s="10"/>
      <x:c r="D44" s="10"/>
      <x:c r="E44" s="2"/>
      <x:c r="F44" s="10"/>
      <x:c r="G44" s="10"/>
      <x:c r="H44" s="10"/>
      <x:c r="I44" s="10"/>
      <x:c r="J44" s="2"/>
      <x:c r="K44" s="10"/>
      <x:c r="L44" s="10"/>
      <x:c r="M44" s="10"/>
      <x:c r="N44" s="12"/>
      <x:c r="O44" s="2"/>
      <x:c r="P44" s="10"/>
      <x:c r="Q44" s="10"/>
    </x:row>
    <x:row r="45" ht="23" customHeight="1">
      <x:c r="A45" s="10"/>
      <x:c r="B45" s="10"/>
      <x:c r="C45" s="10"/>
      <x:c r="D45" s="10"/>
      <x:c r="E45" s="2"/>
      <x:c r="F45" s="10"/>
      <x:c r="G45" s="10"/>
      <x:c r="H45" s="10"/>
      <x:c r="I45" s="10"/>
      <x:c r="J45" s="2"/>
      <x:c r="K45" s="10"/>
      <x:c r="L45" s="10"/>
      <x:c r="M45" s="10"/>
      <x:c r="N45" s="12"/>
      <x:c r="O45" s="2"/>
      <x:c r="P45" s="10"/>
      <x:c r="Q45" s="10"/>
    </x:row>
    <x:row r="46" ht="23" customHeight="1">
      <x:c r="A46" s="10"/>
      <x:c r="B46" s="10"/>
      <x:c r="C46" s="10"/>
      <x:c r="D46" s="10"/>
      <x:c r="E46" s="2"/>
      <x:c r="F46" s="10"/>
      <x:c r="G46" s="10"/>
      <x:c r="H46" s="10"/>
      <x:c r="I46" s="10"/>
      <x:c r="J46" s="2"/>
      <x:c r="K46" s="10"/>
      <x:c r="L46" s="10"/>
      <x:c r="M46" s="10"/>
      <x:c r="N46" s="12"/>
      <x:c r="O46" s="2"/>
      <x:c r="P46" s="10"/>
      <x:c r="Q46" s="10"/>
    </x:row>
    <x:row r="47" ht="23" customHeight="1">
      <x:c r="A47" s="10"/>
      <x:c r="B47" s="10"/>
      <x:c r="C47" s="10"/>
      <x:c r="D47" s="10"/>
      <x:c r="E47" s="2"/>
      <x:c r="F47" s="10"/>
      <x:c r="G47" s="10"/>
      <x:c r="H47" s="10"/>
      <x:c r="I47" s="10"/>
      <x:c r="J47" s="2"/>
      <x:c r="K47" s="10"/>
      <x:c r="L47" s="10"/>
      <x:c r="M47" s="10"/>
      <x:c r="N47" s="12"/>
      <x:c r="O47" s="2"/>
      <x:c r="P47" s="10"/>
      <x:c r="Q47" s="10"/>
    </x:row>
    <x:row r="48" ht="23" customHeight="1">
      <x:c r="A48" s="10"/>
      <x:c r="B48" s="10"/>
      <x:c r="C48" s="10"/>
      <x:c r="D48" s="10"/>
      <x:c r="E48" s="2"/>
      <x:c r="F48" s="10"/>
      <x:c r="G48" s="10"/>
      <x:c r="H48" s="10"/>
      <x:c r="I48" s="10"/>
      <x:c r="J48" s="2"/>
      <x:c r="K48" s="10"/>
      <x:c r="L48" s="10"/>
      <x:c r="M48" s="10"/>
      <x:c r="N48" s="12"/>
      <x:c r="O48" s="2"/>
      <x:c r="P48" s="10"/>
      <x:c r="Q48" s="10"/>
    </x:row>
    <x:row r="49" ht="23" customHeight="1">
      <x:c r="A49" s="10"/>
      <x:c r="B49" s="10"/>
      <x:c r="C49" s="10"/>
      <x:c r="D49" s="10"/>
      <x:c r="E49" s="2"/>
      <x:c r="F49" s="10"/>
      <x:c r="G49" s="10"/>
      <x:c r="H49" s="10"/>
      <x:c r="I49" s="10"/>
      <x:c r="J49" s="2"/>
      <x:c r="K49" s="10"/>
      <x:c r="L49" s="10"/>
      <x:c r="M49" s="10"/>
      <x:c r="N49" s="12"/>
      <x:c r="O49" s="2"/>
      <x:c r="P49" s="10"/>
      <x:c r="Q49" s="10"/>
    </x:row>
    <x:row r="50" ht="23" customHeight="1">
      <x:c r="A50" s="10"/>
      <x:c r="B50" s="10"/>
      <x:c r="C50" s="10"/>
      <x:c r="D50" s="10"/>
      <x:c r="E50" s="2"/>
      <x:c r="F50" s="10"/>
      <x:c r="G50" s="10"/>
      <x:c r="H50" s="10"/>
      <x:c r="I50" s="10"/>
      <x:c r="J50" s="2"/>
      <x:c r="K50" s="10"/>
      <x:c r="L50" s="10"/>
      <x:c r="M50" s="10"/>
      <x:c r="N50" s="12"/>
      <x:c r="O50" s="2"/>
      <x:c r="P50" s="10"/>
      <x:c r="Q50" s="10"/>
    </x:row>
    <x:row r="51" ht="23" customHeight="1">
      <x:c r="A51" s="10"/>
      <x:c r="B51" s="10"/>
      <x:c r="C51" s="10"/>
      <x:c r="D51" s="10"/>
      <x:c r="E51" s="2"/>
      <x:c r="F51" s="10"/>
      <x:c r="G51" s="10"/>
      <x:c r="H51" s="10"/>
      <x:c r="I51" s="10"/>
      <x:c r="J51" s="2"/>
      <x:c r="K51" s="10"/>
      <x:c r="L51" s="10"/>
      <x:c r="M51" s="10"/>
      <x:c r="N51" s="12"/>
      <x:c r="O51" s="2"/>
      <x:c r="P51" s="10"/>
      <x:c r="Q51" s="10"/>
    </x:row>
    <x:row r="52" ht="23" customHeight="1">
      <x:c r="A52" s="10"/>
      <x:c r="B52" s="10"/>
      <x:c r="C52" s="10"/>
      <x:c r="D52" s="10"/>
      <x:c r="E52" s="2"/>
      <x:c r="F52" s="10"/>
      <x:c r="G52" s="10"/>
      <x:c r="H52" s="10"/>
      <x:c r="I52" s="10"/>
      <x:c r="J52" s="2"/>
      <x:c r="K52" s="10"/>
      <x:c r="L52" s="10"/>
      <x:c r="M52" s="10"/>
      <x:c r="N52" s="12"/>
      <x:c r="O52" s="2"/>
      <x:c r="P52" s="10"/>
      <x:c r="Q52" s="10"/>
    </x:row>
    <x:row r="53" ht="23" customHeight="1">
      <x:c r="A53" s="10"/>
      <x:c r="B53" s="10"/>
      <x:c r="C53" s="10"/>
      <x:c r="D53" s="10"/>
      <x:c r="E53" s="2"/>
      <x:c r="F53" s="10"/>
      <x:c r="G53" s="10"/>
      <x:c r="H53" s="10"/>
      <x:c r="I53" s="10"/>
      <x:c r="J53" s="2"/>
      <x:c r="K53" s="10"/>
      <x:c r="L53" s="10"/>
      <x:c r="M53" s="10"/>
      <x:c r="N53" s="12"/>
      <x:c r="O53" s="2"/>
      <x:c r="P53" s="10"/>
      <x:c r="Q53" s="10"/>
    </x:row>
    <x:row r="54" ht="23" customHeight="1">
      <x:c r="A54" s="10"/>
      <x:c r="B54" s="10"/>
      <x:c r="C54" s="10"/>
      <x:c r="D54" s="10"/>
      <x:c r="E54" s="2"/>
      <x:c r="F54" s="10"/>
      <x:c r="G54" s="10"/>
      <x:c r="H54" s="10"/>
      <x:c r="I54" s="10"/>
      <x:c r="J54" s="2"/>
      <x:c r="K54" s="10"/>
      <x:c r="L54" s="10"/>
      <x:c r="M54" s="10"/>
      <x:c r="N54" s="12"/>
      <x:c r="O54" s="2"/>
      <x:c r="P54" s="10"/>
      <x:c r="Q54" s="10"/>
    </x:row>
    <x:row r="55" ht="23" customHeight="1">
      <x:c r="A55" s="10"/>
      <x:c r="B55" s="10"/>
      <x:c r="C55" s="10"/>
      <x:c r="D55" s="10"/>
      <x:c r="E55" s="2"/>
      <x:c r="F55" s="10"/>
      <x:c r="G55" s="10"/>
      <x:c r="H55" s="10"/>
      <x:c r="I55" s="10"/>
      <x:c r="J55" s="2"/>
      <x:c r="K55" s="10"/>
      <x:c r="L55" s="10"/>
      <x:c r="M55" s="10"/>
      <x:c r="N55" s="12"/>
      <x:c r="O55" s="2"/>
      <x:c r="P55" s="10"/>
      <x:c r="Q55" s="10"/>
    </x:row>
    <x:row r="56" ht="23" customHeight="1">
      <x:c r="A56" s="10"/>
      <x:c r="B56" s="10"/>
      <x:c r="C56" s="10"/>
      <x:c r="D56" s="10"/>
      <x:c r="E56" s="2"/>
      <x:c r="F56" s="10"/>
      <x:c r="G56" s="10"/>
      <x:c r="H56" s="10"/>
      <x:c r="I56" s="10"/>
      <x:c r="J56" s="2"/>
      <x:c r="K56" s="10"/>
      <x:c r="L56" s="10"/>
      <x:c r="M56" s="10"/>
      <x:c r="N56" s="12"/>
      <x:c r="O56" s="2"/>
      <x:c r="P56" s="10"/>
      <x:c r="Q56" s="10"/>
    </x:row>
    <x:row r="57" ht="23" customHeight="1">
      <x:c r="A57" s="10"/>
      <x:c r="B57" s="10"/>
      <x:c r="C57" s="10"/>
      <x:c r="D57" s="10"/>
      <x:c r="E57" s="2"/>
      <x:c r="F57" s="10"/>
      <x:c r="G57" s="10"/>
      <x:c r="H57" s="10"/>
      <x:c r="I57" s="10"/>
      <x:c r="J57" s="2"/>
      <x:c r="K57" s="10"/>
      <x:c r="L57" s="10"/>
      <x:c r="M57" s="10"/>
      <x:c r="N57" s="12"/>
      <x:c r="O57" s="2"/>
      <x:c r="P57" s="10"/>
      <x:c r="Q57" s="10"/>
    </x:row>
    <x:row r="58" ht="23" customHeight="1">
      <x:c r="A58" s="10"/>
      <x:c r="B58" s="10"/>
      <x:c r="C58" s="10"/>
      <x:c r="D58" s="10"/>
      <x:c r="E58" s="2"/>
      <x:c r="F58" s="10"/>
      <x:c r="G58" s="10"/>
      <x:c r="H58" s="10"/>
      <x:c r="I58" s="10"/>
      <x:c r="J58" s="2"/>
      <x:c r="K58" s="10"/>
      <x:c r="L58" s="10"/>
      <x:c r="M58" s="10"/>
      <x:c r="N58" s="12"/>
      <x:c r="O58" s="2"/>
      <x:c r="P58" s="10"/>
      <x:c r="Q58" s="10"/>
    </x:row>
    <x:row r="59" ht="23" customHeight="1">
      <x:c r="A59" s="10"/>
      <x:c r="B59" s="10"/>
      <x:c r="C59" s="10"/>
      <x:c r="D59" s="10"/>
      <x:c r="E59" s="2"/>
      <x:c r="F59" s="10"/>
      <x:c r="G59" s="10"/>
      <x:c r="H59" s="10"/>
      <x:c r="I59" s="10"/>
      <x:c r="J59" s="2"/>
      <x:c r="K59" s="10"/>
      <x:c r="L59" s="10"/>
      <x:c r="M59" s="10"/>
      <x:c r="N59" s="12"/>
      <x:c r="O59" s="2"/>
      <x:c r="P59" s="10"/>
      <x:c r="Q59" s="10"/>
    </x:row>
    <x:row r="60" ht="23" customHeight="1">
      <x:c r="A60" s="10"/>
      <x:c r="B60" s="10"/>
      <x:c r="C60" s="10"/>
      <x:c r="D60" s="10"/>
      <x:c r="E60" s="2"/>
      <x:c r="F60" s="10"/>
      <x:c r="G60" s="10"/>
      <x:c r="H60" s="10"/>
      <x:c r="I60" s="10"/>
      <x:c r="J60" s="2"/>
      <x:c r="K60" s="10"/>
      <x:c r="L60" s="10"/>
      <x:c r="M60" s="10"/>
      <x:c r="N60" s="12"/>
      <x:c r="O60" s="2"/>
      <x:c r="P60" s="10"/>
      <x:c r="Q60" s="10"/>
    </x:row>
    <x:row r="61" ht="23" customHeight="1">
      <x:c r="A61" s="10"/>
      <x:c r="B61" s="10"/>
      <x:c r="C61" s="10"/>
      <x:c r="D61" s="10"/>
      <x:c r="E61" s="2"/>
      <x:c r="F61" s="10"/>
      <x:c r="G61" s="10"/>
      <x:c r="H61" s="10"/>
      <x:c r="I61" s="10"/>
      <x:c r="J61" s="2"/>
      <x:c r="K61" s="10"/>
      <x:c r="L61" s="10"/>
      <x:c r="M61" s="10"/>
      <x:c r="N61" s="12"/>
      <x:c r="O61" s="2"/>
      <x:c r="P61" s="10"/>
      <x:c r="Q61" s="10"/>
    </x:row>
    <x:row r="62" ht="23" customHeight="1">
      <x:c r="A62" s="10"/>
      <x:c r="B62" s="10"/>
      <x:c r="C62" s="10"/>
      <x:c r="D62" s="10"/>
      <x:c r="E62" s="2"/>
      <x:c r="F62" s="10"/>
      <x:c r="G62" s="10"/>
      <x:c r="H62" s="10"/>
      <x:c r="I62" s="10"/>
      <x:c r="J62" s="2"/>
      <x:c r="K62" s="10"/>
      <x:c r="L62" s="10"/>
      <x:c r="M62" s="10"/>
      <x:c r="N62" s="12"/>
      <x:c r="O62" s="2"/>
      <x:c r="P62" s="10"/>
      <x:c r="Q62" s="10"/>
    </x:row>
    <x:row r="63" ht="23" customHeight="1">
      <x:c r="A63" s="10"/>
      <x:c r="B63" s="10"/>
      <x:c r="C63" s="10"/>
      <x:c r="D63" s="10"/>
      <x:c r="E63" s="2"/>
      <x:c r="F63" s="10"/>
      <x:c r="G63" s="10"/>
      <x:c r="H63" s="10"/>
      <x:c r="I63" s="10"/>
      <x:c r="J63" s="2"/>
      <x:c r="K63" s="10"/>
      <x:c r="L63" s="10"/>
      <x:c r="M63" s="10"/>
      <x:c r="N63" s="12"/>
      <x:c r="O63" s="2"/>
      <x:c r="P63" s="10"/>
      <x:c r="Q63" s="10"/>
    </x:row>
    <x:row r="64" ht="23" customHeight="1">
      <x:c r="A64" s="10"/>
      <x:c r="B64" s="10"/>
      <x:c r="C64" s="10"/>
      <x:c r="D64" s="10"/>
      <x:c r="E64" s="2"/>
      <x:c r="F64" s="10"/>
      <x:c r="G64" s="10"/>
      <x:c r="H64" s="10"/>
      <x:c r="I64" s="10"/>
      <x:c r="J64" s="2"/>
      <x:c r="K64" s="10"/>
      <x:c r="L64" s="10"/>
      <x:c r="M64" s="10"/>
      <x:c r="N64" s="12"/>
      <x:c r="O64" s="2"/>
      <x:c r="P64" s="10"/>
      <x:c r="Q64" s="10"/>
    </x:row>
    <x:row r="65" ht="23" customHeight="1">
      <x:c r="A65" s="10"/>
      <x:c r="B65" s="10"/>
      <x:c r="C65" s="10"/>
      <x:c r="D65" s="10"/>
      <x:c r="E65" s="2"/>
      <x:c r="F65" s="10"/>
      <x:c r="G65" s="10"/>
      <x:c r="H65" s="10"/>
      <x:c r="I65" s="10"/>
      <x:c r="J65" s="2"/>
      <x:c r="K65" s="10"/>
      <x:c r="L65" s="10"/>
      <x:c r="M65" s="10"/>
      <x:c r="N65" s="12"/>
      <x:c r="O65" s="2"/>
      <x:c r="P65" s="10"/>
      <x:c r="Q65" s="10"/>
    </x:row>
    <x:row r="66" ht="23" customHeight="1">
      <x:c r="A66" s="10"/>
      <x:c r="B66" s="10"/>
      <x:c r="C66" s="10"/>
      <x:c r="D66" s="10"/>
      <x:c r="E66" s="2"/>
      <x:c r="F66" s="10"/>
      <x:c r="G66" s="10"/>
      <x:c r="H66" s="10"/>
      <x:c r="I66" s="10"/>
      <x:c r="J66" s="2"/>
      <x:c r="K66" s="10"/>
      <x:c r="L66" s="10"/>
      <x:c r="M66" s="10"/>
      <x:c r="N66" s="12"/>
      <x:c r="O66" s="2"/>
      <x:c r="P66" s="10"/>
      <x:c r="Q66" s="10"/>
    </x:row>
    <x:row r="67" ht="23" customHeight="1">
      <x:c r="A67" s="10"/>
      <x:c r="B67" s="10"/>
      <x:c r="C67" s="10"/>
      <x:c r="D67" s="10"/>
      <x:c r="E67" s="2"/>
      <x:c r="F67" s="10"/>
      <x:c r="G67" s="10"/>
      <x:c r="H67" s="10"/>
      <x:c r="I67" s="10"/>
      <x:c r="J67" s="2"/>
      <x:c r="K67" s="10"/>
      <x:c r="L67" s="10"/>
      <x:c r="M67" s="10"/>
      <x:c r="N67" s="12"/>
      <x:c r="O67" s="2"/>
      <x:c r="P67" s="10"/>
      <x:c r="Q67" s="10"/>
    </x:row>
    <x:row r="68" ht="23" customHeight="1">
      <x:c r="A68" s="10"/>
      <x:c r="B68" s="10"/>
      <x:c r="C68" s="10"/>
      <x:c r="D68" s="10"/>
      <x:c r="E68" s="2"/>
      <x:c r="F68" s="10"/>
      <x:c r="G68" s="10"/>
      <x:c r="H68" s="10"/>
      <x:c r="I68" s="10"/>
      <x:c r="J68" s="2"/>
      <x:c r="K68" s="10"/>
      <x:c r="L68" s="10"/>
      <x:c r="M68" s="10"/>
      <x:c r="N68" s="12"/>
      <x:c r="O68" s="2"/>
      <x:c r="P68" s="10"/>
      <x:c r="Q68" s="10"/>
    </x:row>
    <x:row r="69" ht="23" customHeight="1">
      <x:c r="A69" s="10"/>
      <x:c r="B69" s="10"/>
      <x:c r="C69" s="10"/>
      <x:c r="D69" s="10"/>
      <x:c r="E69" s="2"/>
      <x:c r="F69" s="10"/>
      <x:c r="G69" s="10"/>
      <x:c r="H69" s="10"/>
      <x:c r="I69" s="10"/>
      <x:c r="J69" s="2"/>
      <x:c r="K69" s="10"/>
      <x:c r="L69" s="10"/>
      <x:c r="M69" s="10"/>
      <x:c r="N69" s="12"/>
      <x:c r="O69" s="2"/>
      <x:c r="P69" s="10"/>
      <x:c r="Q69" s="10"/>
    </x:row>
    <x:row r="70" ht="23" customHeight="1">
      <x:c r="A70" s="10"/>
      <x:c r="B70" s="10"/>
      <x:c r="C70" s="10"/>
      <x:c r="D70" s="10"/>
      <x:c r="E70" s="2"/>
      <x:c r="F70" s="10"/>
      <x:c r="G70" s="10"/>
      <x:c r="H70" s="10"/>
      <x:c r="I70" s="10"/>
      <x:c r="J70" s="2"/>
      <x:c r="K70" s="10"/>
      <x:c r="L70" s="10"/>
      <x:c r="M70" s="10"/>
      <x:c r="N70" s="12"/>
      <x:c r="O70" s="2"/>
      <x:c r="P70" s="10"/>
      <x:c r="Q70" s="10"/>
    </x:row>
    <x:row r="71" ht="23" customHeight="1">
      <x:c r="A71" s="10"/>
      <x:c r="B71" s="10"/>
      <x:c r="C71" s="10"/>
      <x:c r="D71" s="10"/>
      <x:c r="E71" s="2"/>
      <x:c r="F71" s="10"/>
      <x:c r="G71" s="10"/>
      <x:c r="H71" s="10"/>
      <x:c r="I71" s="10"/>
      <x:c r="J71" s="2"/>
      <x:c r="K71" s="10"/>
      <x:c r="L71" s="10"/>
      <x:c r="M71" s="10"/>
      <x:c r="N71" s="12"/>
      <x:c r="O71" s="2"/>
      <x:c r="P71" s="10"/>
      <x:c r="Q71" s="10"/>
    </x:row>
    <x:row r="72" ht="23" customHeight="1">
      <x:c r="A72" s="10"/>
      <x:c r="B72" s="10"/>
      <x:c r="C72" s="10"/>
      <x:c r="D72" s="10"/>
      <x:c r="E72" s="2"/>
      <x:c r="F72" s="10"/>
      <x:c r="G72" s="10"/>
      <x:c r="H72" s="10"/>
      <x:c r="I72" s="10"/>
      <x:c r="J72" s="2"/>
      <x:c r="K72" s="10"/>
      <x:c r="L72" s="10"/>
      <x:c r="M72" s="10"/>
      <x:c r="N72" s="12"/>
      <x:c r="O72" s="2"/>
      <x:c r="P72" s="10"/>
      <x:c r="Q72" s="10"/>
    </x:row>
    <x:row r="73" ht="23" customHeight="1">
      <x:c r="A73" s="10"/>
      <x:c r="B73" s="10"/>
      <x:c r="C73" s="10"/>
      <x:c r="D73" s="10"/>
      <x:c r="E73" s="2"/>
      <x:c r="F73" s="10"/>
      <x:c r="G73" s="10"/>
      <x:c r="H73" s="10"/>
      <x:c r="I73" s="10"/>
      <x:c r="J73" s="2"/>
      <x:c r="K73" s="10"/>
      <x:c r="L73" s="10"/>
      <x:c r="M73" s="10"/>
      <x:c r="N73" s="12"/>
      <x:c r="O73" s="2"/>
      <x:c r="P73" s="10"/>
      <x:c r="Q73" s="10"/>
    </x:row>
    <x:row r="74" ht="23" customHeight="1">
      <x:c r="A74" s="10"/>
      <x:c r="B74" s="10"/>
      <x:c r="C74" s="10"/>
      <x:c r="D74" s="10"/>
      <x:c r="E74" s="2"/>
      <x:c r="F74" s="10"/>
      <x:c r="G74" s="10"/>
      <x:c r="H74" s="10"/>
      <x:c r="I74" s="10"/>
      <x:c r="J74" s="2"/>
      <x:c r="K74" s="10"/>
      <x:c r="L74" s="10"/>
      <x:c r="M74" s="10"/>
      <x:c r="N74" s="12"/>
      <x:c r="O74" s="2"/>
      <x:c r="P74" s="10"/>
      <x:c r="Q74" s="10"/>
    </x:row>
    <x:row r="75" ht="23" customHeight="1">
      <x:c r="A75" s="10"/>
      <x:c r="B75" s="10"/>
      <x:c r="C75" s="10"/>
      <x:c r="D75" s="10"/>
      <x:c r="E75" s="2"/>
      <x:c r="F75" s="10"/>
      <x:c r="G75" s="10"/>
      <x:c r="H75" s="10"/>
      <x:c r="I75" s="10"/>
      <x:c r="J75" s="2"/>
      <x:c r="K75" s="10"/>
      <x:c r="L75" s="10"/>
      <x:c r="M75" s="10"/>
      <x:c r="N75" s="12"/>
      <x:c r="O75" s="2"/>
      <x:c r="P75" s="10"/>
      <x:c r="Q75" s="10"/>
    </x:row>
    <x:row r="76" ht="23" customHeight="1">
      <x:c r="A76" s="10"/>
      <x:c r="B76" s="10"/>
      <x:c r="C76" s="10"/>
      <x:c r="D76" s="10"/>
      <x:c r="E76" s="2"/>
      <x:c r="F76" s="10"/>
      <x:c r="G76" s="10"/>
      <x:c r="H76" s="10"/>
      <x:c r="I76" s="10"/>
      <x:c r="J76" s="2"/>
      <x:c r="K76" s="10"/>
      <x:c r="L76" s="10"/>
      <x:c r="M76" s="10"/>
      <x:c r="N76" s="12"/>
      <x:c r="O76" s="2"/>
      <x:c r="P76" s="10"/>
      <x:c r="Q76" s="10"/>
    </x:row>
    <x:row r="77" ht="23" customHeight="1">
      <x:c r="A77" s="10"/>
      <x:c r="B77" s="10"/>
      <x:c r="C77" s="10"/>
      <x:c r="D77" s="10"/>
      <x:c r="E77" s="2"/>
      <x:c r="F77" s="10"/>
      <x:c r="G77" s="10"/>
      <x:c r="H77" s="10"/>
      <x:c r="I77" s="10"/>
      <x:c r="J77" s="2"/>
      <x:c r="K77" s="10"/>
      <x:c r="L77" s="10"/>
      <x:c r="M77" s="10"/>
      <x:c r="N77" s="12"/>
      <x:c r="O77" s="2"/>
      <x:c r="P77" s="10"/>
      <x:c r="Q77" s="10"/>
    </x:row>
    <x:row r="78" ht="23" customHeight="1">
      <x:c r="A78" s="10"/>
      <x:c r="B78" s="10"/>
      <x:c r="C78" s="10"/>
      <x:c r="D78" s="10"/>
      <x:c r="E78" s="2"/>
      <x:c r="F78" s="10"/>
      <x:c r="G78" s="10"/>
      <x:c r="H78" s="10"/>
      <x:c r="I78" s="10"/>
      <x:c r="J78" s="2"/>
      <x:c r="K78" s="10"/>
      <x:c r="L78" s="10"/>
      <x:c r="M78" s="10"/>
      <x:c r="N78" s="12"/>
      <x:c r="O78" s="2"/>
      <x:c r="P78" s="10"/>
      <x:c r="Q78" s="10"/>
    </x:row>
    <x:row r="79" ht="23" customHeight="1">
      <x:c r="A79" s="10"/>
      <x:c r="B79" s="10"/>
      <x:c r="C79" s="10"/>
      <x:c r="D79" s="10"/>
      <x:c r="E79" s="2"/>
      <x:c r="F79" s="10"/>
      <x:c r="G79" s="10"/>
      <x:c r="H79" s="10"/>
      <x:c r="I79" s="10"/>
      <x:c r="J79" s="2"/>
      <x:c r="K79" s="10"/>
      <x:c r="L79" s="10"/>
      <x:c r="M79" s="10"/>
      <x:c r="N79" s="12"/>
      <x:c r="O79" s="2"/>
      <x:c r="P79" s="10"/>
      <x:c r="Q79" s="10"/>
    </x:row>
    <x:row r="80" ht="23" customHeight="1">
      <x:c r="A80" s="10"/>
      <x:c r="B80" s="10"/>
      <x:c r="C80" s="10"/>
      <x:c r="D80" s="10"/>
      <x:c r="E80" s="2"/>
      <x:c r="F80" s="10"/>
      <x:c r="G80" s="10"/>
      <x:c r="H80" s="10"/>
      <x:c r="I80" s="10"/>
      <x:c r="J80" s="2"/>
      <x:c r="K80" s="10"/>
      <x:c r="L80" s="10"/>
      <x:c r="M80" s="10"/>
      <x:c r="N80" s="12"/>
      <x:c r="O80" s="2"/>
      <x:c r="P80" s="10"/>
      <x:c r="Q80" s="10"/>
    </x:row>
    <x:row r="81" ht="23" customHeight="1">
      <x:c r="A81" s="10"/>
      <x:c r="B81" s="10"/>
      <x:c r="C81" s="10"/>
      <x:c r="D81" s="10"/>
      <x:c r="E81" s="2"/>
      <x:c r="F81" s="10"/>
      <x:c r="G81" s="10"/>
      <x:c r="H81" s="10"/>
      <x:c r="I81" s="10"/>
      <x:c r="J81" s="2"/>
      <x:c r="K81" s="10"/>
      <x:c r="L81" s="10"/>
      <x:c r="M81" s="10"/>
      <x:c r="N81" s="12"/>
      <x:c r="O81" s="2"/>
      <x:c r="P81" s="10"/>
      <x:c r="Q81" s="10"/>
    </x:row>
    <x:row r="82" ht="23" customHeight="1">
      <x:c r="A82" s="10"/>
      <x:c r="B82" s="10"/>
      <x:c r="C82" s="10"/>
      <x:c r="D82" s="10"/>
      <x:c r="E82" s="2"/>
      <x:c r="F82" s="10"/>
      <x:c r="G82" s="10"/>
      <x:c r="H82" s="10"/>
      <x:c r="I82" s="10"/>
      <x:c r="J82" s="2"/>
      <x:c r="K82" s="10"/>
      <x:c r="L82" s="10"/>
      <x:c r="M82" s="10"/>
      <x:c r="N82" s="12"/>
      <x:c r="O82" s="2"/>
      <x:c r="P82" s="10"/>
      <x:c r="Q82" s="10"/>
    </x:row>
    <x:row r="83" ht="23" customHeight="1">
      <x:c r="A83" s="10"/>
      <x:c r="B83" s="10"/>
      <x:c r="C83" s="10"/>
      <x:c r="D83" s="10"/>
      <x:c r="E83" s="2"/>
      <x:c r="F83" s="10"/>
      <x:c r="G83" s="10"/>
      <x:c r="H83" s="10"/>
      <x:c r="I83" s="10"/>
      <x:c r="J83" s="2"/>
      <x:c r="K83" s="10"/>
      <x:c r="L83" s="10"/>
      <x:c r="M83" s="10"/>
      <x:c r="N83" s="12"/>
      <x:c r="O83" s="2"/>
      <x:c r="P83" s="10"/>
      <x:c r="Q83" s="10"/>
    </x:row>
    <x:row r="84" ht="23" customHeight="1">
      <x:c r="A84" s="10"/>
      <x:c r="B84" s="10"/>
      <x:c r="C84" s="10"/>
      <x:c r="D84" s="10"/>
      <x:c r="E84" s="2"/>
      <x:c r="F84" s="10"/>
      <x:c r="G84" s="10"/>
      <x:c r="H84" s="10"/>
      <x:c r="I84" s="10"/>
      <x:c r="J84" s="2"/>
      <x:c r="K84" s="10"/>
      <x:c r="L84" s="10"/>
      <x:c r="M84" s="10"/>
      <x:c r="N84" s="12"/>
      <x:c r="O84" s="2"/>
      <x:c r="P84" s="10"/>
      <x:c r="Q84" s="10"/>
    </x:row>
    <x:row r="85" ht="23" customHeight="1">
      <x:c r="A85" s="10"/>
      <x:c r="B85" s="10"/>
      <x:c r="C85" s="10"/>
      <x:c r="D85" s="10"/>
      <x:c r="E85" s="2"/>
      <x:c r="F85" s="10"/>
      <x:c r="G85" s="10"/>
      <x:c r="H85" s="10"/>
      <x:c r="I85" s="10"/>
      <x:c r="J85" s="2"/>
      <x:c r="K85" s="10"/>
      <x:c r="L85" s="10"/>
      <x:c r="M85" s="10"/>
      <x:c r="N85" s="12"/>
      <x:c r="O85" s="2"/>
      <x:c r="P85" s="10"/>
      <x:c r="Q85" s="10"/>
    </x:row>
    <x:row r="86" ht="23" customHeight="1">
      <x:c r="A86" s="10"/>
      <x:c r="B86" s="10"/>
      <x:c r="C86" s="10"/>
      <x:c r="D86" s="10"/>
      <x:c r="E86" s="2"/>
      <x:c r="F86" s="10"/>
      <x:c r="G86" s="10"/>
      <x:c r="H86" s="10"/>
      <x:c r="I86" s="10"/>
      <x:c r="J86" s="2"/>
      <x:c r="K86" s="10"/>
      <x:c r="L86" s="10"/>
      <x:c r="M86" s="10"/>
      <x:c r="N86" s="12"/>
      <x:c r="O86" s="2"/>
      <x:c r="P86" s="10"/>
      <x:c r="Q86" s="10"/>
    </x:row>
    <x:row r="87" ht="23" customHeight="1">
      <x:c r="A87" s="10"/>
      <x:c r="B87" s="10"/>
      <x:c r="C87" s="10"/>
      <x:c r="D87" s="10"/>
      <x:c r="E87" s="2"/>
      <x:c r="F87" s="10"/>
      <x:c r="G87" s="10"/>
      <x:c r="H87" s="10"/>
      <x:c r="I87" s="10"/>
      <x:c r="J87" s="2"/>
      <x:c r="K87" s="10"/>
      <x:c r="L87" s="10"/>
      <x:c r="M87" s="10"/>
      <x:c r="N87" s="12"/>
      <x:c r="O87" s="2"/>
      <x:c r="P87" s="10"/>
      <x:c r="Q87" s="10"/>
    </x:row>
    <x:row r="88" ht="23" customHeight="1">
      <x:c r="A88" s="10"/>
      <x:c r="B88" s="10"/>
      <x:c r="C88" s="10"/>
      <x:c r="D88" s="10"/>
      <x:c r="E88" s="2"/>
      <x:c r="F88" s="10"/>
      <x:c r="G88" s="10"/>
      <x:c r="H88" s="10"/>
      <x:c r="I88" s="10"/>
      <x:c r="J88" s="2"/>
      <x:c r="K88" s="10"/>
      <x:c r="L88" s="10"/>
      <x:c r="M88" s="10"/>
      <x:c r="N88" s="12"/>
      <x:c r="O88" s="2"/>
      <x:c r="P88" s="10"/>
      <x:c r="Q88" s="10"/>
    </x:row>
    <x:row r="89" ht="23" customHeight="1">
      <x:c r="A89" s="10"/>
      <x:c r="B89" s="10"/>
      <x:c r="C89" s="10"/>
      <x:c r="D89" s="10"/>
      <x:c r="E89" s="2"/>
      <x:c r="F89" s="10"/>
      <x:c r="G89" s="10"/>
      <x:c r="H89" s="10"/>
      <x:c r="I89" s="10"/>
      <x:c r="J89" s="2"/>
      <x:c r="K89" s="10"/>
      <x:c r="L89" s="10"/>
      <x:c r="M89" s="10"/>
      <x:c r="N89" s="12"/>
      <x:c r="O89" s="2"/>
      <x:c r="P89" s="10"/>
      <x:c r="Q89" s="10"/>
    </x:row>
    <x:row r="90" ht="23" customHeight="1">
      <x:c r="A90" s="10"/>
      <x:c r="B90" s="10"/>
      <x:c r="C90" s="10"/>
      <x:c r="D90" s="10"/>
      <x:c r="E90" s="2"/>
      <x:c r="F90" s="10"/>
      <x:c r="G90" s="10"/>
      <x:c r="H90" s="10"/>
      <x:c r="I90" s="10"/>
      <x:c r="J90" s="2"/>
      <x:c r="K90" s="10"/>
      <x:c r="L90" s="10"/>
      <x:c r="M90" s="10"/>
      <x:c r="N90" s="12"/>
      <x:c r="O90" s="2"/>
      <x:c r="P90" s="10"/>
      <x:c r="Q90" s="10"/>
    </x:row>
    <x:row r="91" ht="23" customHeight="1">
      <x:c r="A91" s="10"/>
      <x:c r="B91" s="10"/>
      <x:c r="C91" s="10"/>
      <x:c r="D91" s="10"/>
      <x:c r="E91" s="2"/>
      <x:c r="F91" s="10"/>
      <x:c r="G91" s="10"/>
      <x:c r="H91" s="10"/>
      <x:c r="I91" s="10"/>
      <x:c r="J91" s="2"/>
      <x:c r="K91" s="10"/>
      <x:c r="L91" s="10"/>
      <x:c r="M91" s="10"/>
      <x:c r="N91" s="12"/>
      <x:c r="O91" s="2"/>
      <x:c r="P91" s="10"/>
      <x:c r="Q91" s="10"/>
    </x:row>
    <x:row r="92" ht="23" customHeight="1">
      <x:c r="A92" s="10"/>
      <x:c r="B92" s="10"/>
      <x:c r="C92" s="10"/>
      <x:c r="D92" s="10"/>
      <x:c r="E92" s="2"/>
      <x:c r="F92" s="10"/>
      <x:c r="G92" s="10"/>
      <x:c r="H92" s="10"/>
      <x:c r="I92" s="10"/>
      <x:c r="J92" s="2"/>
      <x:c r="K92" s="10"/>
      <x:c r="L92" s="10"/>
      <x:c r="M92" s="10"/>
      <x:c r="N92" s="12"/>
      <x:c r="O92" s="2"/>
      <x:c r="P92" s="10"/>
      <x:c r="Q92" s="10"/>
    </x:row>
    <x:row r="93" ht="23" customHeight="1">
      <x:c r="A93" s="10"/>
      <x:c r="B93" s="10"/>
      <x:c r="C93" s="10"/>
      <x:c r="D93" s="10"/>
      <x:c r="E93" s="2"/>
      <x:c r="F93" s="10"/>
      <x:c r="G93" s="10"/>
      <x:c r="H93" s="10"/>
      <x:c r="I93" s="10"/>
      <x:c r="J93" s="2"/>
      <x:c r="K93" s="10"/>
      <x:c r="L93" s="10"/>
      <x:c r="M93" s="10"/>
      <x:c r="N93" s="12"/>
      <x:c r="O93" s="2"/>
      <x:c r="P93" s="10"/>
      <x:c r="Q93" s="10"/>
    </x:row>
    <x:row r="94" ht="23" customHeight="1">
      <x:c r="A94" s="10"/>
      <x:c r="B94" s="10"/>
      <x:c r="C94" s="10"/>
      <x:c r="D94" s="10"/>
      <x:c r="E94" s="2"/>
      <x:c r="F94" s="10"/>
      <x:c r="G94" s="10"/>
      <x:c r="H94" s="10"/>
      <x:c r="I94" s="10"/>
      <x:c r="J94" s="2"/>
      <x:c r="K94" s="10"/>
      <x:c r="L94" s="10"/>
      <x:c r="M94" s="10"/>
      <x:c r="N94" s="12"/>
      <x:c r="O94" s="2"/>
      <x:c r="P94" s="10"/>
      <x:c r="Q94" s="10"/>
    </x:row>
    <x:row r="95" ht="23" customHeight="1">
      <x:c r="A95" s="10"/>
      <x:c r="B95" s="10"/>
      <x:c r="C95" s="10"/>
      <x:c r="D95" s="10"/>
      <x:c r="E95" s="2"/>
      <x:c r="F95" s="10"/>
      <x:c r="G95" s="10"/>
      <x:c r="H95" s="10"/>
      <x:c r="I95" s="10"/>
      <x:c r="J95" s="2"/>
      <x:c r="K95" s="10"/>
      <x:c r="L95" s="10"/>
      <x:c r="M95" s="10"/>
      <x:c r="N95" s="12"/>
      <x:c r="O95" s="2"/>
      <x:c r="P95" s="10"/>
      <x:c r="Q95" s="10"/>
    </x:row>
    <x:row r="96" ht="23" customHeight="1">
      <x:c r="A96" s="10"/>
      <x:c r="B96" s="10"/>
      <x:c r="C96" s="10"/>
      <x:c r="D96" s="10"/>
      <x:c r="E96" s="2"/>
      <x:c r="F96" s="10"/>
      <x:c r="G96" s="10"/>
      <x:c r="H96" s="10"/>
      <x:c r="I96" s="10"/>
      <x:c r="J96" s="2"/>
      <x:c r="K96" s="10"/>
      <x:c r="L96" s="10"/>
      <x:c r="M96" s="10"/>
      <x:c r="N96" s="12"/>
      <x:c r="O96" s="2"/>
      <x:c r="P96" s="10"/>
      <x:c r="Q96" s="10"/>
    </x:row>
    <x:row r="97" ht="23" customHeight="1">
      <x:c r="A97" s="10"/>
      <x:c r="B97" s="10"/>
      <x:c r="C97" s="10"/>
      <x:c r="D97" s="10"/>
      <x:c r="E97" s="2"/>
      <x:c r="F97" s="10"/>
      <x:c r="G97" s="10"/>
      <x:c r="H97" s="10"/>
      <x:c r="I97" s="10"/>
      <x:c r="J97" s="2"/>
      <x:c r="K97" s="10"/>
      <x:c r="L97" s="10"/>
      <x:c r="M97" s="10"/>
      <x:c r="N97" s="12"/>
      <x:c r="O97" s="2"/>
      <x:c r="P97" s="10"/>
      <x:c r="Q97" s="10"/>
    </x:row>
    <x:row r="98" ht="23" customHeight="1">
      <x:c r="A98" s="10"/>
      <x:c r="B98" s="10"/>
      <x:c r="C98" s="10"/>
      <x:c r="D98" s="10"/>
      <x:c r="E98" s="2"/>
      <x:c r="F98" s="10"/>
      <x:c r="G98" s="10"/>
      <x:c r="H98" s="10"/>
      <x:c r="I98" s="10"/>
      <x:c r="J98" s="2"/>
      <x:c r="K98" s="10"/>
      <x:c r="L98" s="10"/>
      <x:c r="M98" s="10"/>
      <x:c r="N98" s="12"/>
      <x:c r="O98" s="2"/>
      <x:c r="P98" s="10"/>
      <x:c r="Q98" s="10"/>
    </x:row>
    <x:row r="99" ht="23" customHeight="1">
      <x:c r="A99" s="10"/>
      <x:c r="B99" s="10"/>
      <x:c r="C99" s="10"/>
      <x:c r="D99" s="10"/>
      <x:c r="E99" s="2"/>
      <x:c r="F99" s="10"/>
      <x:c r="G99" s="10"/>
      <x:c r="H99" s="10"/>
      <x:c r="I99" s="10"/>
      <x:c r="J99" s="2"/>
      <x:c r="K99" s="10"/>
      <x:c r="L99" s="10"/>
      <x:c r="M99" s="10"/>
      <x:c r="N99" s="12"/>
      <x:c r="O99" s="2"/>
      <x:c r="P99" s="10"/>
      <x:c r="Q99" s="10"/>
    </x:row>
    <x:row r="100" ht="23" customHeight="1">
      <x:c r="A100" s="10"/>
      <x:c r="B100" s="10"/>
      <x:c r="C100" s="10"/>
      <x:c r="D100" s="10"/>
      <x:c r="E100" s="2"/>
      <x:c r="F100" s="10"/>
      <x:c r="G100" s="10"/>
      <x:c r="H100" s="10"/>
      <x:c r="I100" s="10"/>
      <x:c r="J100" s="2"/>
      <x:c r="K100" s="10"/>
      <x:c r="L100" s="10"/>
      <x:c r="M100" s="10"/>
      <x:c r="N100" s="12"/>
      <x:c r="O100" s="2"/>
      <x:c r="P100" s="10"/>
      <x:c r="Q100" s="10"/>
    </x:row>
    <x:row r="101" ht="23" customHeight="1">
      <x:c r="A101" s="10"/>
      <x:c r="B101" s="10"/>
      <x:c r="C101" s="10"/>
      <x:c r="D101" s="10"/>
      <x:c r="E101" s="2"/>
      <x:c r="F101" s="10"/>
      <x:c r="G101" s="10"/>
      <x:c r="H101" s="10"/>
      <x:c r="I101" s="10"/>
      <x:c r="J101" s="2"/>
      <x:c r="K101" s="10"/>
      <x:c r="L101" s="10"/>
      <x:c r="M101" s="10"/>
      <x:c r="N101" s="12"/>
      <x:c r="O101" s="2"/>
      <x:c r="P101" s="10"/>
      <x:c r="Q101" s="10"/>
    </x:row>
    <x:row r="102" ht="23" customHeight="1">
      <x:c r="A102" s="10"/>
      <x:c r="B102" s="10"/>
      <x:c r="C102" s="10"/>
      <x:c r="D102" s="10"/>
      <x:c r="E102" s="2"/>
      <x:c r="F102" s="10"/>
      <x:c r="G102" s="10"/>
      <x:c r="H102" s="10"/>
      <x:c r="I102" s="10"/>
      <x:c r="J102" s="2"/>
      <x:c r="K102" s="10"/>
      <x:c r="L102" s="10"/>
      <x:c r="M102" s="10"/>
      <x:c r="N102" s="12"/>
      <x:c r="O102" s="2"/>
      <x:c r="P102" s="10"/>
      <x:c r="Q102" s="10"/>
    </x:row>
    <x:row r="103" ht="23" customHeight="1">
      <x:c r="A103" s="10"/>
      <x:c r="B103" s="10"/>
      <x:c r="C103" s="10"/>
      <x:c r="D103" s="10"/>
      <x:c r="E103" s="2"/>
      <x:c r="F103" s="10"/>
      <x:c r="G103" s="10"/>
      <x:c r="H103" s="10"/>
      <x:c r="I103" s="10"/>
      <x:c r="J103" s="2"/>
      <x:c r="K103" s="10"/>
      <x:c r="L103" s="10"/>
      <x:c r="M103" s="10"/>
      <x:c r="N103" s="12"/>
      <x:c r="O103" s="2"/>
      <x:c r="P103" s="10"/>
      <x:c r="Q103" s="10"/>
    </x:row>
    <x:row r="104" ht="23" customHeight="1">
      <x:c r="A104" s="10"/>
      <x:c r="B104" s="10"/>
      <x:c r="C104" s="10"/>
      <x:c r="D104" s="10"/>
      <x:c r="E104" s="2"/>
      <x:c r="F104" s="10"/>
      <x:c r="G104" s="10"/>
      <x:c r="H104" s="10"/>
      <x:c r="I104" s="10"/>
      <x:c r="J104" s="2"/>
      <x:c r="K104" s="10"/>
      <x:c r="L104" s="10"/>
      <x:c r="M104" s="10"/>
      <x:c r="N104" s="12"/>
      <x:c r="O104" s="2"/>
      <x:c r="P104" s="10"/>
      <x:c r="Q104" s="10"/>
    </x:row>
    <x:row r="105" ht="23" customHeight="1">
      <x:c r="A105" s="10"/>
      <x:c r="B105" s="10"/>
      <x:c r="C105" s="10"/>
      <x:c r="D105" s="10"/>
      <x:c r="E105" s="2"/>
      <x:c r="F105" s="10"/>
      <x:c r="G105" s="10"/>
      <x:c r="H105" s="10"/>
      <x:c r="I105" s="10"/>
      <x:c r="J105" s="2"/>
      <x:c r="K105" s="10"/>
      <x:c r="L105" s="10"/>
      <x:c r="M105" s="10"/>
      <x:c r="N105" s="12"/>
      <x:c r="O105" s="2"/>
      <x:c r="P105" s="10"/>
      <x:c r="Q105" s="10"/>
    </x:row>
  </x:sheetData>
  <x:dataValidations count="1">
    <x:dataValidation type="list" sqref="M6:M105">
      <x:formula1>"Product,Service"</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pane xSplit="3" ySplit="5" topLeftCell="D6" activePane="bottomRight" state="frozen"/>
    </x:sheetView>
  </x:sheetViews>
  <x:sheetFormatPr defaultRowHeight="15"/>
  <x:cols>
    <x:col min="1" max="1" width="16" hidden="0" customWidth="1"/>
    <x:col min="2" max="2" width="12" hidden="0" customWidth="1"/>
    <x:col min="3" max="3" width="17" hidden="0" customWidth="1"/>
    <x:col min="4" max="4" width="24" hidden="0" customWidth="1"/>
    <x:col min="5" max="5" width="20" hidden="0" customWidth="1"/>
    <x:col min="6" max="6" width="31" hidden="0" customWidth="1"/>
    <x:col min="7" max="7" width="16" hidden="0" customWidth="1"/>
    <x:col min="8" max="8" width="16" hidden="0" customWidth="1"/>
    <x:col min="9" max="9" width="14" hidden="0" customWidth="1"/>
    <x:col min="10" max="10" width="16" hidden="0" customWidth="1"/>
    <x:col min="11" max="11" width="18" hidden="0" customWidth="1"/>
    <x:col min="12" max="12" width="31" hidden="0" customWidth="1"/>
    <x:col min="13" max="13" width="30" hidden="0" customWidth="1"/>
  </x:cols>
  <x:sheetData>
    <x:row r="1" ht="23" customHeight="1">
      <x:c r="A1" s="2"/>
      <x:c r="B1" s="2"/>
      <x:c r="C1" s="2"/>
      <x:c r="D1" s="2"/>
      <x:c r="E1" s="2"/>
      <x:c r="F1" s="2"/>
      <x:c r="G1" s="2"/>
      <x:c r="H1" s="2"/>
      <x:c r="I1" s="2"/>
      <x:c r="J1" s="2"/>
      <x:c r="K1" s="2"/>
      <x:c r="L1" s="2"/>
    </x:row>
    <x:row r="2" ht="31" customHeight="1">
      <x:c r="A2" s="3" t="str">
        <x:v>Example entries</x:v>
      </x:c>
      <x:c r="B2" s="2"/>
      <x:c r="C2" s="2"/>
      <x:c r="D2" s="2"/>
      <x:c r="E2" s="2"/>
      <x:c r="F2" s="2"/>
      <x:c r="G2" s="2"/>
      <x:c r="H2" s="2"/>
      <x:c r="I2" s="2"/>
      <x:c r="J2" s="2"/>
      <x:c r="K2" s="2"/>
      <x:c r="L2" s="2"/>
    </x:row>
    <x:row r="3" ht="23" customHeight="1">
      <x:c r="A3" s="4" t="str">
        <x:v>Fictional examples only. These rows do not feed the Dashboard.</x:v>
      </x:c>
      <x:c r="B3" s="4"/>
      <x:c r="C3" s="4"/>
      <x:c r="D3" s="4"/>
      <x:c r="E3" s="4"/>
      <x:c r="F3" s="4"/>
      <x:c r="G3" s="4"/>
      <x:c r="H3" s="4"/>
      <x:c r="I3" s="4"/>
      <x:c r="J3" s="4"/>
      <x:c r="K3" s="4"/>
      <x:c r="L3" s="4"/>
    </x:row>
    <x:row r="4" ht="23" customHeight="1">
      <x:c r="A4" s="4" t="str">
        <x:v>Income rows go to Transactions. Expense rows go to Expenses. See Guide for exact copy ranges.</x:v>
      </x:c>
      <x:c r="B4" s="4"/>
      <x:c r="C4" s="4"/>
      <x:c r="D4" s="4"/>
      <x:c r="E4" s="4"/>
      <x:c r="F4" s="4"/>
      <x:c r="G4" s="4"/>
      <x:c r="H4" s="4"/>
      <x:c r="I4" s="4"/>
      <x:c r="J4" s="4"/>
      <x:c r="K4" s="4"/>
      <x:c r="L4" s="4"/>
    </x:row>
    <x:row r="5" ht="32" customHeight="1">
      <x:c r="A5" s="8" t="str">
        <x:v>Date</x:v>
      </x:c>
      <x:c r="B5" s="8" t="str">
        <x:v>Type</x:v>
      </x:c>
      <x:c r="C5" s="8" t="str">
        <x:v>Reference</x:v>
      </x:c>
      <x:c r="D5" s="8" t="str">
        <x:v>Customer / Supplier</x:v>
      </x:c>
      <x:c r="E5" s="8" t="str">
        <x:v>Category</x:v>
      </x:c>
      <x:c r="F5" s="8" t="str">
        <x:v>Description</x:v>
      </x:c>
      <x:c r="G5" s="8" t="str">
        <x:v>Amount</x:v>
      </x:c>
      <x:c r="H5" s="8" t="str">
        <x:v>Paid to date</x:v>
      </x:c>
      <x:c r="I5" s="8" t="str">
        <x:v>Due date</x:v>
      </x:c>
      <x:c r="J5" s="8" t="str">
        <x:v>Balance</x:v>
      </x:c>
      <x:c r="K5" s="8" t="str">
        <x:v>Payment status</x:v>
      </x:c>
      <x:c r="L5" s="8" t="str">
        <x:v>Notes</x:v>
      </x:c>
      <x:c r="M5" s="8" t="str">
        <x:v>Product / Service (optional)</x:v>
      </x:c>
    </x:row>
    <x:row r="6" ht="23" customHeight="1">
      <x:c r="A6" s="19" t="d">
        <x:v>2026-10-02T00:00:00.000Z</x:v>
      </x:c>
      <x:c r="B6" s="10" t="str">
        <x:v>Income</x:v>
      </x:c>
      <x:c r="C6" s="10" t="str">
        <x:v>S-001</x:v>
      </x:c>
      <x:c r="D6" s="10" t="str">
        <x:v>Sample Customer A</x:v>
      </x:c>
      <x:c r="E6" s="10" t="str">
        <x:v>Services</x:v>
      </x:c>
      <x:c r="F6" s="10" t="str">
        <x:v>Completed service</x:v>
      </x:c>
      <x:c r="G6" s="14" t="n">
        <x:v>1500</x:v>
      </x:c>
      <x:c r="H6" s="14" t="n">
        <x:v>1500</x:v>
      </x:c>
      <x:c r="I6" s="20" t="d">
        <x:v>2026-10-15T00:00:00.000Z</x:v>
      </x:c>
      <x:c r="J6" s="16" t="n">
        <x:f>IF(ISBLANK(G6),"",IF(AND(ISNUMBER(G6),OR(H6="",ISNUMBER(H6))),ROUND(G6-H6,2),""))</x:f>
        <x:v>0</x:v>
      </x:c>
      <x:c r="K6" s="17" t="str">
        <x:f>IF(COUNTA(A6:I6)=0,"",IF(OR(A6="",B6="",C6="",D6="",ISBLANK(G6)),"Check entry",IF(OR(NOT(ISNUMBER(A6)),AND(B6&lt;&gt;"Income",B6&lt;&gt;"Expense"),NOT(ISNUMBER(G6)),G6&lt;0,AND(H6&lt;&gt;"",NOT(ISNUMBER(H6))),H6&lt;0,AND(I6&lt;&gt;"",NOT(ISNUMBER(I6)))),"Check entry",IF(COUNTIFS($B$6:$B$11,B6,$C$6:$C$11,C6)&gt;1,"Duplicate ref",IF(J6&lt;0,"Overpaid",IF(J6=0,"Paid",IF(AND(I6&lt;&gt;"",I6&lt;TODAY()),"Overdue",IF(H6&gt;0,"Part-paid","Unpaid"))))))))</x:f>
        <x:v>Paid</x:v>
      </x:c>
      <x:c r="L6" s="10" t="str">
        <x:v>Fully paid example</x:v>
      </x:c>
      <x:c r="M6" t="str">
        <x:v>Completed service</x:v>
      </x:c>
    </x:row>
    <x:row r="7" ht="23" customHeight="1">
      <x:c r="A7" s="19" t="d">
        <x:v>2026-10-05T00:00:00.000Z</x:v>
      </x:c>
      <x:c r="B7" s="10" t="str">
        <x:v>Income</x:v>
      </x:c>
      <x:c r="C7" s="10" t="str">
        <x:v>S-002</x:v>
      </x:c>
      <x:c r="D7" s="10" t="str">
        <x:v>Sample Customer B</x:v>
      </x:c>
      <x:c r="E7" s="10" t="str">
        <x:v>Services</x:v>
      </x:c>
      <x:c r="F7" s="10" t="str">
        <x:v>Service invoice</x:v>
      </x:c>
      <x:c r="G7" s="14" t="n">
        <x:v>1000</x:v>
      </x:c>
      <x:c r="H7" s="14" t="n">
        <x:v>400</x:v>
      </x:c>
      <x:c r="I7" s="20" t="d">
        <x:v>2026-10-15T00:00:00.000Z</x:v>
      </x:c>
      <x:c r="J7" s="16" t="n">
        <x:f>IF(ISBLANK(G7),"",IF(AND(ISNUMBER(G7),OR(H7="",ISNUMBER(H7))),ROUND(G7-H7,2),""))</x:f>
        <x:v>600</x:v>
      </x:c>
      <x:c r="K7" s="17" t="str">
        <x:f>IF(COUNTA(A7:I7)=0,"",IF(OR(A7="",B7="",C7="",D7="",ISBLANK(G7)),"Check entry",IF(OR(NOT(ISNUMBER(A7)),AND(B7&lt;&gt;"Income",B7&lt;&gt;"Expense"),NOT(ISNUMBER(G7)),G7&lt;0,AND(H7&lt;&gt;"",NOT(ISNUMBER(H7))),H7&lt;0,AND(I7&lt;&gt;"",NOT(ISNUMBER(I7)))),"Check entry",IF(COUNTIFS($B$6:$B$11,B7,$C$6:$C$11,C7)&gt;1,"Duplicate ref",IF(J7&lt;0,"Overpaid",IF(J7=0,"Paid",IF(AND(I7&lt;&gt;"",I7&lt;TODAY()),"Overdue",IF(H7&gt;0,"Part-paid","Unpaid"))))))))</x:f>
        <x:v>Overdue</x:v>
      </x:c>
      <x:c r="L7" s="10" t="str">
        <x:v>Partial receipt on the same row</x:v>
      </x:c>
      <x:c r="M7" t="str">
        <x:v>Service invoice</x:v>
      </x:c>
    </x:row>
    <x:row r="8" ht="23" customHeight="1">
      <x:c r="A8" s="19" t="d">
        <x:v>2026-10-09T00:00:00.000Z</x:v>
      </x:c>
      <x:c r="B8" s="10" t="str">
        <x:v>Income</x:v>
      </x:c>
      <x:c r="C8" s="10" t="str">
        <x:v>S-003</x:v>
      </x:c>
      <x:c r="D8" s="10" t="str">
        <x:v>Sample Customer C</x:v>
      </x:c>
      <x:c r="E8" s="10" t="str">
        <x:v>Sales</x:v>
      </x:c>
      <x:c r="F8" s="10" t="str">
        <x:v>Sales invoice</x:v>
      </x:c>
      <x:c r="G8" s="14" t="n">
        <x:v>500</x:v>
      </x:c>
      <x:c r="H8" s="14" t="n">
        <x:v>0</x:v>
      </x:c>
      <x:c r="I8" s="20" t="d">
        <x:v>2026-12-31T00:00:00.000Z</x:v>
      </x:c>
      <x:c r="J8" s="16" t="n">
        <x:f>IF(ISBLANK(G8),"",IF(AND(ISNUMBER(G8),OR(H8="",ISNUMBER(H8))),ROUND(G8-H8,2),""))</x:f>
        <x:v>500</x:v>
      </x:c>
      <x:c r="K8" s="17" t="str">
        <x:f>IF(COUNTA(A8:I8)=0,"",IF(OR(A8="",B8="",C8="",D8="",ISBLANK(G8)),"Check entry",IF(OR(NOT(ISNUMBER(A8)),AND(B8&lt;&gt;"Income",B8&lt;&gt;"Expense"),NOT(ISNUMBER(G8)),G8&lt;0,AND(H8&lt;&gt;"",NOT(ISNUMBER(H8))),H8&lt;0,AND(I8&lt;&gt;"",NOT(ISNUMBER(I8)))),"Check entry",IF(COUNTIFS($B$6:$B$11,B8,$C$6:$C$11,C8)&gt;1,"Duplicate ref",IF(J8&lt;0,"Overpaid",IF(J8=0,"Paid",IF(AND(I8&lt;&gt;"",I8&lt;TODAY()),"Overdue",IF(H8&gt;0,"Part-paid","Unpaid"))))))))</x:f>
        <x:v>Unpaid</x:v>
      </x:c>
      <x:c r="L8" s="10" t="str">
        <x:v>Unpaid example</x:v>
      </x:c>
      <x:c r="M8" t="str">
        <x:v>Sample product</x:v>
      </x:c>
    </x:row>
    <x:row r="9" ht="23" customHeight="1">
      <x:c r="A9" s="19" t="d">
        <x:v>2026-10-03T00:00:00.000Z</x:v>
      </x:c>
      <x:c r="B9" s="10" t="str">
        <x:v>Expense</x:v>
      </x:c>
      <x:c r="C9" s="10" t="str">
        <x:v>E-001</x:v>
      </x:c>
      <x:c r="D9" s="10" t="str">
        <x:v>Sample Supplier A</x:v>
      </x:c>
      <x:c r="E9" s="10" t="str">
        <x:v>Software</x:v>
      </x:c>
      <x:c r="F9" s="10" t="str">
        <x:v>Software subscription</x:v>
      </x:c>
      <x:c r="G9" s="14" t="n">
        <x:v>600</x:v>
      </x:c>
      <x:c r="H9" s="14" t="n">
        <x:v>600</x:v>
      </x:c>
      <x:c r="I9" s="20" t="d">
        <x:v>2026-10-03T00:00:00.000Z</x:v>
      </x:c>
      <x:c r="J9" s="16" t="n">
        <x:f>IF(ISBLANK(G9),"",IF(AND(ISNUMBER(G9),OR(H9="",ISNUMBER(H9))),ROUND(G9-H9,2),""))</x:f>
        <x:v>0</x:v>
      </x:c>
      <x:c r="K9" s="17" t="str">
        <x:f>IF(COUNTA(A9:I9)=0,"",IF(OR(A9="",B9="",C9="",D9="",ISBLANK(G9)),"Check entry",IF(OR(NOT(ISNUMBER(A9)),AND(B9&lt;&gt;"Income",B9&lt;&gt;"Expense"),NOT(ISNUMBER(G9)),G9&lt;0,AND(H9&lt;&gt;"",NOT(ISNUMBER(H9))),H9&lt;0,AND(I9&lt;&gt;"",NOT(ISNUMBER(I9)))),"Check entry",IF(COUNTIFS($B$6:$B$11,B9,$C$6:$C$11,C9)&gt;1,"Duplicate ref",IF(J9&lt;0,"Overpaid",IF(J9=0,"Paid",IF(AND(I9&lt;&gt;"",I9&lt;TODAY()),"Overdue",IF(H9&gt;0,"Part-paid","Unpaid"))))))))</x:f>
        <x:v>Paid</x:v>
      </x:c>
      <x:c r="L9" s="10" t="str">
        <x:v>Fully paid expense</x:v>
      </x:c>
      <x:c r="M9" t="str">
        <x:v>Software subscription</x:v>
      </x:c>
    </x:row>
    <x:row r="10" ht="23" customHeight="1">
      <x:c r="A10" s="19" t="d">
        <x:v>2026-10-07T00:00:00.000Z</x:v>
      </x:c>
      <x:c r="B10" s="10" t="str">
        <x:v>Expense</x:v>
      </x:c>
      <x:c r="C10" s="10" t="str">
        <x:v>E-002</x:v>
      </x:c>
      <x:c r="D10" s="10" t="str">
        <x:v>Sample Supplier B</x:v>
      </x:c>
      <x:c r="E10" s="10" t="str">
        <x:v>Supplies</x:v>
      </x:c>
      <x:c r="F10" s="10" t="str">
        <x:v>Office supplies</x:v>
      </x:c>
      <x:c r="G10" s="14" t="n">
        <x:v>300</x:v>
      </x:c>
      <x:c r="H10" s="14" t="n">
        <x:v>100</x:v>
      </x:c>
      <x:c r="I10" s="20" t="d">
        <x:v>2026-12-31T00:00:00.000Z</x:v>
      </x:c>
      <x:c r="J10" s="16" t="n">
        <x:f>IF(ISBLANK(G10),"",IF(AND(ISNUMBER(G10),OR(H10="",ISNUMBER(H10))),ROUND(G10-H10,2),""))</x:f>
        <x:v>200</x:v>
      </x:c>
      <x:c r="K10" s="17" t="str">
        <x:f>IF(COUNTA(A10:I10)=0,"",IF(OR(A10="",B10="",C10="",D10="",ISBLANK(G10)),"Check entry",IF(OR(NOT(ISNUMBER(A10)),AND(B10&lt;&gt;"Income",B10&lt;&gt;"Expense"),NOT(ISNUMBER(G10)),G10&lt;0,AND(H10&lt;&gt;"",NOT(ISNUMBER(H10))),H10&lt;0,AND(I10&lt;&gt;"",NOT(ISNUMBER(I10)))),"Check entry",IF(COUNTIFS($B$6:$B$11,B10,$C$6:$C$11,C10)&gt;1,"Duplicate ref",IF(J10&lt;0,"Overpaid",IF(J10=0,"Paid",IF(AND(I10&lt;&gt;"",I10&lt;TODAY()),"Overdue",IF(H10&gt;0,"Part-paid","Unpaid"))))))))</x:f>
        <x:v>Part-paid</x:v>
      </x:c>
      <x:c r="L10" s="10" t="str">
        <x:v>Partial payment example</x:v>
      </x:c>
      <x:c r="M10" t="str">
        <x:v>Office supplies</x:v>
      </x:c>
    </x:row>
    <x:row r="11" ht="23" customHeight="1">
      <x:c r="A11" s="19" t="d">
        <x:v>2026-10-08T00:00:00.000Z</x:v>
      </x:c>
      <x:c r="B11" s="10" t="str">
        <x:v>Expense</x:v>
      </x:c>
      <x:c r="C11" s="10" t="str">
        <x:v>E-003</x:v>
      </x:c>
      <x:c r="D11" s="10" t="str">
        <x:v>Sample Supplier C</x:v>
      </x:c>
      <x:c r="E11" s="10" t="str">
        <x:v>Utilities</x:v>
      </x:c>
      <x:c r="F11" s="10" t="str">
        <x:v>Utility bill</x:v>
      </x:c>
      <x:c r="G11" s="14" t="n">
        <x:v>200</x:v>
      </x:c>
      <x:c r="H11" s="14" t="n">
        <x:v>0</x:v>
      </x:c>
      <x:c r="I11" s="20" t="d">
        <x:v>2026-10-15T00:00:00.000Z</x:v>
      </x:c>
      <x:c r="J11" s="16" t="n">
        <x:f>IF(ISBLANK(G11),"",IF(AND(ISNUMBER(G11),OR(H11="",ISNUMBER(H11))),ROUND(G11-H11,2),""))</x:f>
        <x:v>200</x:v>
      </x:c>
      <x:c r="K11" s="17" t="str">
        <x:f>IF(COUNTA(A11:I11)=0,"",IF(OR(A11="",B11="",C11="",D11="",ISBLANK(G11)),"Check entry",IF(OR(NOT(ISNUMBER(A11)),AND(B11&lt;&gt;"Income",B11&lt;&gt;"Expense"),NOT(ISNUMBER(G11)),G11&lt;0,AND(H11&lt;&gt;"",NOT(ISNUMBER(H11))),H11&lt;0,AND(I11&lt;&gt;"",NOT(ISNUMBER(I11)))),"Check entry",IF(COUNTIFS($B$6:$B$11,B11,$C$6:$C$11,C11)&gt;1,"Duplicate ref",IF(J11&lt;0,"Overpaid",IF(J11=0,"Paid",IF(AND(I11&lt;&gt;"",I11&lt;TODAY()),"Overdue",IF(H11&gt;0,"Part-paid","Unpaid"))))))))</x:f>
        <x:v>Overdue</x:v>
      </x:c>
      <x:c r="L11" s="10" t="str">
        <x:v>Outstanding expense</x:v>
      </x:c>
      <x:c r="M11"/>
    </x:row>
    <x:row r="14">
      <x:c r="A14" s="36" t="str">
        <x:v>Read Guide before copying. Use Paste Special &gt; Values. Never paste over gray columns J:K.</x:v>
      </x:c>
      <x:c r="B14" s="35"/>
      <x:c r="C14" s="35"/>
      <x:c r="D14" s="35"/>
      <x:c r="E14" s="35"/>
      <x:c r="F14" s="35"/>
      <x:c r="G14" s="35"/>
      <x:c r="H14" s="35"/>
      <x:c r="I14" s="35"/>
      <x:c r="J14" s="35"/>
      <x:c r="K14" s="35"/>
      <x:c r="L14" s="35"/>
    </x:row>
    <x:row r="15">
      <x:c r="A15" s="35"/>
      <x:c r="B15" s="35"/>
      <x:c r="C15" s="35"/>
      <x:c r="D15" s="35"/>
      <x:c r="E15" s="35"/>
      <x:c r="F15" s="35"/>
      <x:c r="G15" s="35"/>
      <x:c r="H15" s="35"/>
      <x:c r="I15" s="35"/>
      <x:c r="J15" s="35"/>
      <x:c r="K15" s="35"/>
      <x:c r="L15" s="35"/>
    </x:row>
    <x:row r="16">
      <x:c r="A16" s="35"/>
      <x:c r="B16" s="35"/>
      <x:c r="C16" s="35"/>
      <x:c r="D16" s="35"/>
      <x:c r="E16" s="35"/>
      <x:c r="F16" s="35"/>
      <x:c r="G16" s="35"/>
      <x:c r="H16" s="35"/>
      <x:c r="I16" s="35"/>
      <x:c r="J16" s="35"/>
      <x:c r="K16" s="35"/>
      <x:c r="L16" s="35"/>
    </x:row>
    <x:row r="17">
      <x:c r="A17" s="35"/>
      <x:c r="B17" s="35"/>
      <x:c r="C17" s="35"/>
      <x:c r="D17" s="35"/>
      <x:c r="E17" s="35"/>
      <x:c r="F17" s="35"/>
      <x:c r="G17" s="35"/>
      <x:c r="H17" s="35"/>
      <x:c r="I17" s="35"/>
      <x:c r="J17" s="35"/>
      <x:c r="K17" s="35"/>
      <x:c r="L17" s="35"/>
    </x:row>
    <x:row r="18">
      <x:c r="A18" s="35"/>
      <x:c r="B18" s="35"/>
      <x:c r="C18" s="35"/>
      <x:c r="D18" s="35"/>
      <x:c r="E18" s="35"/>
      <x:c r="F18" s="35"/>
      <x:c r="G18" s="35"/>
      <x:c r="H18" s="35"/>
      <x:c r="I18" s="35"/>
      <x:c r="J18" s="35"/>
      <x:c r="K18" s="35"/>
      <x:c r="L18" s="35"/>
    </x:row>
    <x:row r="19">
      <x:c r="A19" s="35"/>
      <x:c r="B19" s="35"/>
      <x:c r="C19" s="35"/>
      <x:c r="D19" s="35"/>
      <x:c r="E19" s="35"/>
      <x:c r="F19" s="35"/>
      <x:c r="G19" s="35"/>
      <x:c r="H19" s="35"/>
      <x:c r="I19" s="35"/>
      <x:c r="J19" s="35"/>
      <x:c r="K19" s="35"/>
      <x:c r="L19" s="35"/>
    </x:row>
    <x:row r="20">
      <x:c r="A20" s="35"/>
      <x:c r="B20" s="35"/>
      <x:c r="C20" s="35"/>
      <x:c r="D20" s="35"/>
      <x:c r="E20" s="35"/>
      <x:c r="F20" s="35"/>
      <x:c r="G20" s="35"/>
      <x:c r="H20" s="35"/>
      <x:c r="I20" s="35"/>
      <x:c r="J20" s="35"/>
      <x:c r="K20" s="35"/>
      <x:c r="L20" s="35"/>
    </x:row>
  </x:sheetData>
  <x:conditionalFormatting sqref="K6:K11">
    <x:cfRule type="containsText" dxfId="10" priority="1" operator="containsText" text="Check entry"/>
    <x:cfRule type="containsText" dxfId="11" priority="2" operator="containsText" text="Duplicate ref"/>
    <x:cfRule type="containsText" dxfId="12" priority="3" operator="containsText" text="Overpaid"/>
    <x:cfRule type="containsText" dxfId="13" priority="4" operator="containsText" text="Overdue"/>
  </x:conditionalFormatting>
  <x:conditionalFormatting sqref="J6:J11">
    <x:cfRule type="cellIs" dxfId="14" priority="5" operator="lessThan">
      <x:formula>0</x:formula>
    </x:cfRule>
  </x:conditionalFormatting>
  <x:dataValidations count="2">
    <x:dataValidation type="list" sqref="B6:B11">
      <x:formula1>"Income,Expense"</x:formula1>
    </x:dataValidation>
    <x:dataValidation type="list" sqref="E6:E11">
      <x:formula1>"Sales,Services,Membership,Other income,Payroll,Rent,Utilities,Supplies,Software,Professional fees,Marketing,Other expense"</x:formula1>
    </x:dataValidation>
  </x:dataValidations>
  <x:pageMargins left="0.7" right="0.7" top="0.75" bottom="0.75" header="0.3" footer="0.3"/>
  <x:tableParts count="1">
    <x:tablePart xmlns:r="http://schemas.openxmlformats.org/officeDocument/2006/relationships" r:id="R5165f22ecc2d4843"/>
  </x:tableParts>
</x:worksheet>
</file>

<file path=xl/worksheets/sheet6.xml><?xml version="1.0" encoding="utf-8"?>
<x:worksheet xmlns:x="http://schemas.openxmlformats.org/spreadsheetml/2006/main">
  <x:sheetPr>
    <x:tabColor rgb="FFEAF1E9"/>
  </x:sheetPr>
  <x:sheetViews>
    <x:sheetView showGridLines="0" workbookViewId="0"/>
  </x:sheetViews>
  <x:sheetFormatPr defaultRowHeight="15"/>
  <x:cols>
    <x:col min="1" max="1" width="3" hidden="0" customWidth="1"/>
    <x:col min="2" max="2" width="31"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23" customHeight="1">
      <x:c r="A1" s="2"/>
      <x:c r="B1" s="2"/>
      <x:c r="C1" s="2"/>
      <x:c r="D1" s="2"/>
      <x:c r="E1" s="2"/>
      <x:c r="F1" s="2"/>
      <x:c r="G1" s="2"/>
      <x:c r="H1" s="2"/>
    </x:row>
    <x:row r="2" ht="31" customHeight="1">
      <x:c r="A2" s="2"/>
      <x:c r="B2" s="3" t="str">
        <x:v>How to use this workbook</x:v>
      </x:c>
      <x:c r="C2" s="2"/>
      <x:c r="D2" s="2"/>
      <x:c r="E2" s="2"/>
      <x:c r="F2" s="2"/>
      <x:c r="G2" s="2"/>
      <x:c r="H2" s="2"/>
    </x:row>
    <x:row r="3" ht="23" customHeight="1">
      <x:c r="A3" s="2"/>
      <x:c r="B3" s="2"/>
      <x:c r="C3" s="2"/>
      <x:c r="D3" s="2"/>
      <x:c r="E3" s="2"/>
      <x:c r="F3" s="2"/>
      <x:c r="G3" s="2"/>
      <x:c r="H3" s="2"/>
    </x:row>
    <x:row r="4" ht="23" customHeight="1">
      <x:c r="A4" s="2"/>
      <x:c r="B4" s="27" t="str">
        <x:v>START WITH A TEST COPY</x:v>
      </x:c>
      <x:c r="C4" s="23"/>
      <x:c r="D4" s="23"/>
      <x:c r="E4" s="23"/>
      <x:c r="F4" s="23"/>
      <x:c r="G4" s="23"/>
      <x:c r="H4" s="23"/>
    </x:row>
    <x:row r="5" ht="48" customHeight="1">
      <x:c r="A5" s="2"/>
      <x:c r="B5" s="43" t="str">
        <x:v>Save a separate copy before experimenting. Examples contain fictional data and do not feed Dashboard directly.</x:v>
      </x:c>
      <x:c r="C5" s="43"/>
      <x:c r="D5" s="43"/>
      <x:c r="E5" s="43"/>
      <x:c r="F5" s="43"/>
      <x:c r="G5" s="43"/>
      <x:c r="H5" s="43"/>
    </x:row>
    <x:row r="6" ht="23" customHeight="1">
      <x:c r="A6" s="2"/>
      <x:c r="B6" s="2"/>
      <x:c r="C6" s="2"/>
      <x:c r="D6" s="2"/>
      <x:c r="E6" s="2"/>
      <x:c r="F6" s="2"/>
      <x:c r="G6" s="2"/>
      <x:c r="H6" s="2"/>
    </x:row>
    <x:row r="7" ht="23" customHeight="1">
      <x:c r="A7" s="2"/>
      <x:c r="B7" s="27" t="str">
        <x:v>1. Set up masterlists</x:v>
      </x:c>
      <x:c r="C7" s="23"/>
      <x:c r="D7" s="23"/>
      <x:c r="E7" s="23"/>
      <x:c r="F7" s="23"/>
      <x:c r="G7" s="23"/>
      <x:c r="H7" s="23"/>
    </x:row>
    <x:row r="8" ht="48" customHeight="1">
      <x:c r="A8" s="2"/>
      <x:c r="B8" s="43" t="str">
        <x:v>In Masterlists, replace the sample names with your customers/clients, suppliers and Products &amp; Services. Use rows 6–105. Categories can also be edited. Keep each name unique.</x:v>
      </x:c>
      <x:c r="C8" s="43"/>
      <x:c r="D8" s="43"/>
      <x:c r="E8" s="43"/>
      <x:c r="F8" s="43"/>
      <x:c r="G8" s="43"/>
      <x:c r="H8" s="43"/>
    </x:row>
    <x:row r="9" ht="23" customHeight="1">
      <x:c r="A9" s="2"/>
      <x:c r="B9" s="2"/>
      <x:c r="C9" s="2"/>
      <x:c r="D9" s="2"/>
      <x:c r="E9" s="2"/>
      <x:c r="F9" s="2"/>
      <x:c r="G9" s="2"/>
      <x:c r="H9" s="2"/>
    </x:row>
    <x:row r="10" ht="23" customHeight="1">
      <x:c r="A10" s="2"/>
      <x:c r="B10" s="27" t="str">
        <x:v>2. Set the reporting year</x:v>
      </x:c>
      <x:c r="C10" s="23"/>
      <x:c r="D10" s="23"/>
      <x:c r="E10" s="23"/>
      <x:c r="F10" s="23"/>
      <x:c r="G10" s="23"/>
      <x:c r="H10" s="23"/>
    </x:row>
    <x:row r="11" ht="48" customHeight="1">
      <x:c r="A11" s="2"/>
      <x:c r="B11" s="43" t="str">
        <x:v>In Dashboard, enter your business name and reporting year. The supplied examples use 2026. Use one currency throughout the file.</x:v>
      </x:c>
      <x:c r="C11" s="43"/>
      <x:c r="D11" s="43"/>
      <x:c r="E11" s="43"/>
      <x:c r="F11" s="43"/>
      <x:c r="G11" s="43"/>
      <x:c r="H11" s="43"/>
    </x:row>
    <x:row r="12" ht="23" customHeight="1">
      <x:c r="A12" s="2"/>
      <x:c r="B12" s="2"/>
      <x:c r="C12" s="2"/>
      <x:c r="D12" s="2"/>
      <x:c r="E12" s="2"/>
      <x:c r="F12" s="2"/>
      <x:c r="G12" s="2"/>
      <x:c r="H12" s="2"/>
    </x:row>
    <x:row r="13" ht="23" customHeight="1">
      <x:c r="A13" s="2"/>
      <x:c r="B13" s="27" t="str">
        <x:v>3. Record income</x:v>
      </x:c>
      <x:c r="C13" s="23"/>
      <x:c r="D13" s="23"/>
      <x:c r="E13" s="23"/>
      <x:c r="F13" s="23"/>
      <x:c r="G13" s="23"/>
      <x:c r="H13" s="23"/>
    </x:row>
    <x:row r="14" ht="48" customHeight="1">
      <x:c r="A14" s="2"/>
      <x:c r="B14" s="43" t="str">
        <x:v>Use Transactions rows 6–205. Select Income, customer/client, category and optional Product / Service from the dropdowns. Enter document date, unique reference, description, amount, cumulative paid amount and due date.</x:v>
      </x:c>
      <x:c r="C14" s="43"/>
      <x:c r="D14" s="43"/>
      <x:c r="E14" s="43"/>
      <x:c r="F14" s="43"/>
      <x:c r="G14" s="43"/>
      <x:c r="H14" s="43"/>
    </x:row>
    <x:row r="15" ht="23" customHeight="1">
      <x:c r="A15" s="2"/>
      <x:c r="B15" s="2"/>
      <x:c r="C15" s="2"/>
      <x:c r="D15" s="2"/>
      <x:c r="E15" s="2"/>
      <x:c r="F15" s="2"/>
      <x:c r="G15" s="2"/>
      <x:c r="H15" s="2"/>
    </x:row>
    <x:row r="16" ht="23" customHeight="1">
      <x:c r="A16" s="2"/>
      <x:c r="B16" s="27" t="str">
        <x:v>4. Record expenses</x:v>
      </x:c>
      <x:c r="C16" s="23"/>
      <x:c r="D16" s="23"/>
      <x:c r="E16" s="23"/>
      <x:c r="F16" s="23"/>
      <x:c r="G16" s="23"/>
      <x:c r="H16" s="23"/>
    </x:row>
    <x:row r="17" ht="48" customHeight="1">
      <x:c r="A17" s="2"/>
      <x:c r="B17" s="43" t="str">
        <x:v>Use Expenses rows 6–205. Select Expense and the supplier. Enter each bill or cash expense once here. Do not also enter it in Transactions.</x:v>
      </x:c>
      <x:c r="C17" s="43"/>
      <x:c r="D17" s="43"/>
      <x:c r="E17" s="43"/>
      <x:c r="F17" s="43"/>
      <x:c r="G17" s="43"/>
      <x:c r="H17" s="43"/>
    </x:row>
    <x:row r="18" ht="23" customHeight="1">
      <x:c r="A18" s="2"/>
      <x:c r="B18" s="2"/>
      <x:c r="C18" s="2"/>
      <x:c r="D18" s="2"/>
      <x:c r="E18" s="2"/>
      <x:c r="F18" s="2"/>
      <x:c r="G18" s="2"/>
      <x:c r="H18" s="2"/>
    </x:row>
    <x:row r="19" ht="23" customHeight="1">
      <x:c r="A19" s="2"/>
      <x:c r="B19" s="27" t="str">
        <x:v>5. Record payments</x:v>
      </x:c>
      <x:c r="C19" s="23"/>
      <x:c r="D19" s="23"/>
      <x:c r="E19" s="23"/>
      <x:c r="F19" s="23"/>
      <x:c r="G19" s="23"/>
      <x:c r="H19" s="23"/>
    </x:row>
    <x:row r="20" ht="48" customHeight="1">
      <x:c r="A20" s="2"/>
      <x:c r="B20" s="43" t="str">
        <x:v>Update Paid to date on the original document row. Example: when another 200 is collected on S-002, change 400 to 600. Keep the invoice amount at 1,000.</x:v>
      </x:c>
      <x:c r="C20" s="43"/>
      <x:c r="D20" s="43"/>
      <x:c r="E20" s="43"/>
      <x:c r="F20" s="43"/>
      <x:c r="G20" s="43"/>
      <x:c r="H20" s="43"/>
    </x:row>
    <x:row r="21" ht="23" customHeight="1">
      <x:c r="A21" s="2"/>
      <x:c r="B21" s="2"/>
      <x:c r="C21" s="2"/>
      <x:c r="D21" s="2"/>
      <x:c r="E21" s="2"/>
      <x:c r="F21" s="2"/>
      <x:c r="G21" s="2"/>
      <x:c r="H21" s="2"/>
    </x:row>
    <x:row r="22" ht="23" customHeight="1">
      <x:c r="A22" s="2"/>
      <x:c r="B22" s="27" t="str">
        <x:v>TEST: copy income</x:v>
      </x:c>
      <x:c r="C22" s="23"/>
      <x:c r="D22" s="23"/>
      <x:c r="E22" s="23"/>
      <x:c r="F22" s="23"/>
      <x:c r="G22" s="23"/>
      <x:c r="H22" s="23"/>
    </x:row>
    <x:row r="23" ht="48" customHeight="1">
      <x:c r="A23" s="2"/>
      <x:c r="B23" s="43" t="str">
        <x:v>Keep the fictional Masterlists records during the test. Copy Examples!A6:I8 and Paste Special &gt; Values into Transactions!A6:I8. Separately copy Examples!L6:M8 into Transactions!L6:M8 as values.</x:v>
      </x:c>
      <x:c r="C23" s="43"/>
      <x:c r="D23" s="43"/>
      <x:c r="E23" s="43"/>
      <x:c r="F23" s="43"/>
      <x:c r="G23" s="43"/>
      <x:c r="H23" s="43"/>
    </x:row>
    <x:row r="24" ht="23" customHeight="1">
      <x:c r="A24" s="2"/>
      <x:c r="B24" s="2"/>
      <x:c r="C24" s="2"/>
      <x:c r="D24" s="2"/>
      <x:c r="E24" s="2"/>
      <x:c r="F24" s="2"/>
      <x:c r="G24" s="2"/>
      <x:c r="H24" s="2"/>
    </x:row>
    <x:row r="25" ht="23" customHeight="1">
      <x:c r="A25" s="2"/>
      <x:c r="B25" s="27" t="str">
        <x:v>TEST: copy expenses</x:v>
      </x:c>
      <x:c r="C25" s="23"/>
      <x:c r="D25" s="23"/>
      <x:c r="E25" s="23"/>
      <x:c r="F25" s="23"/>
      <x:c r="G25" s="23"/>
      <x:c r="H25" s="23"/>
    </x:row>
    <x:row r="26" ht="48" customHeight="1">
      <x:c r="A26" s="2"/>
      <x:c r="B26" s="43" t="str">
        <x:v>Copy Examples!A9:I11 and Paste Special &gt; Values into Expenses!A6:I8. Separately copy Examples!L9:M11 into Expenses!L6:M8 as values. Leave J:K untouched in both registers.</x:v>
      </x:c>
      <x:c r="C26" s="43"/>
      <x:c r="D26" s="43"/>
      <x:c r="E26" s="43"/>
      <x:c r="F26" s="43"/>
      <x:c r="G26" s="43"/>
      <x:c r="H26" s="43"/>
    </x:row>
    <x:row r="27" ht="23" customHeight="1">
      <x:c r="A27" s="2"/>
      <x:c r="B27" s="2"/>
      <x:c r="C27" s="2"/>
      <x:c r="D27" s="2"/>
      <x:c r="E27" s="2"/>
      <x:c r="F27" s="2"/>
      <x:c r="G27" s="2"/>
      <x:c r="H27" s="2"/>
    </x:row>
    <x:row r="28" ht="23" customHeight="1">
      <x:c r="A28" s="2"/>
      <x:c r="B28" s="27" t="str">
        <x:v>Expected dashboard totals</x:v>
      </x:c>
      <x:c r="C28" s="23"/>
      <x:c r="D28" s="23"/>
      <x:c r="E28" s="23"/>
      <x:c r="F28" s="23"/>
      <x:c r="G28" s="23"/>
      <x:c r="H28" s="23"/>
    </x:row>
    <x:row r="29" ht="48" customHeight="1">
      <x:c r="A29" s="2"/>
      <x:c r="B29" s="43" t="str">
        <x:v>For 2026: recorded income 3,000; recorded expenses 1,100; income less expenses 1,900. Current income to collect 1,100; expenses to pay 400. Entries to review should be zero.</x:v>
      </x:c>
      <x:c r="C29" s="43"/>
      <x:c r="D29" s="43"/>
      <x:c r="E29" s="43"/>
      <x:c r="F29" s="43"/>
      <x:c r="G29" s="43"/>
      <x:c r="H29" s="43"/>
    </x:row>
    <x:row r="30" ht="23" customHeight="1">
      <x:c r="A30" s="2"/>
      <x:c r="B30" s="2"/>
      <x:c r="C30" s="2"/>
      <x:c r="D30" s="2"/>
      <x:c r="E30" s="2"/>
      <x:c r="F30" s="2"/>
      <x:c r="G30" s="2"/>
      <x:c r="H30" s="2"/>
    </x:row>
    <x:row r="31" ht="23" customHeight="1">
      <x:c r="A31" s="2"/>
      <x:c r="B31" s="27" t="str">
        <x:v>Try a partial receipt</x:v>
      </x:c>
      <x:c r="C31" s="23"/>
      <x:c r="D31" s="23"/>
      <x:c r="E31" s="23"/>
      <x:c r="F31" s="23"/>
      <x:c r="G31" s="23"/>
      <x:c r="H31" s="23"/>
    </x:row>
    <x:row r="32" ht="48" customHeight="1">
      <x:c r="A32" s="2"/>
      <x:c r="B32" s="43" t="str">
        <x:v>In Transactions!H7, change 400 to 600. Balance J7 becomes 400. Dashboard income to collect becomes 900. Recorded income remains 3,000. This avoids counting the same sale twice.</x:v>
      </x:c>
      <x:c r="C32" s="43"/>
      <x:c r="D32" s="43"/>
      <x:c r="E32" s="43"/>
      <x:c r="F32" s="43"/>
      <x:c r="G32" s="43"/>
      <x:c r="H32" s="43"/>
    </x:row>
    <x:row r="33" ht="23" customHeight="1">
      <x:c r="A33" s="2"/>
      <x:c r="B33" s="2"/>
      <x:c r="C33" s="2"/>
      <x:c r="D33" s="2"/>
      <x:c r="E33" s="2"/>
      <x:c r="F33" s="2"/>
      <x:c r="G33" s="2"/>
      <x:c r="H33" s="2"/>
    </x:row>
    <x:row r="34" ht="23" customHeight="1">
      <x:c r="A34" s="2"/>
      <x:c r="B34" s="27" t="str">
        <x:v>Reset after the test</x:v>
      </x:c>
      <x:c r="C34" s="23"/>
      <x:c r="D34" s="23"/>
      <x:c r="E34" s="23"/>
      <x:c r="F34" s="23"/>
      <x:c r="G34" s="23"/>
      <x:c r="H34" s="23"/>
    </x:row>
    <x:row r="35" ht="48" customHeight="1">
      <x:c r="A35" s="2"/>
      <x:c r="B35" s="43" t="str">
        <x:v>Clear only input ranges A6:I205 and L6:M205 on both registers. Leave formulas in J:K. Replace fictional master records before entering your own records. Never rename a master record already used without updating its transaction rows.</x:v>
      </x:c>
      <x:c r="C35" s="43"/>
      <x:c r="D35" s="43"/>
      <x:c r="E35" s="43"/>
      <x:c r="F35" s="43"/>
      <x:c r="G35" s="43"/>
      <x:c r="H35" s="43"/>
    </x:row>
    <x:row r="36" ht="23" customHeight="1">
      <x:c r="A36" s="2"/>
      <x:c r="B36" s="2"/>
      <x:c r="C36" s="2"/>
      <x:c r="D36" s="2"/>
      <x:c r="E36" s="2"/>
      <x:c r="F36" s="2"/>
      <x:c r="G36" s="2"/>
      <x:c r="H36" s="2"/>
    </x:row>
    <x:row r="37" ht="23" customHeight="1">
      <x:c r="A37" s="2"/>
      <x:c r="B37" s="27" t="str">
        <x:v>Understand the dashboard</x:v>
      </x:c>
      <x:c r="C37" s="23"/>
      <x:c r="D37" s="23"/>
      <x:c r="E37" s="23"/>
      <x:c r="F37" s="23"/>
      <x:c r="G37" s="23"/>
      <x:c r="H37" s="23"/>
    </x:row>
    <x:row r="38" ht="48" customHeight="1">
      <x:c r="A38" s="2"/>
      <x:c r="B38" s="43" t="str">
        <x:v>Annual totals use document dates and amounts, including unpaid documents. Outstanding balances use current cumulative payments across all years. This is not a historical cash-flow report or a complete profit-and-loss statement.</x:v>
      </x:c>
      <x:c r="C38" s="43"/>
      <x:c r="D38" s="43"/>
      <x:c r="E38" s="43"/>
      <x:c r="F38" s="43"/>
      <x:c r="G38" s="43"/>
      <x:c r="H38" s="43"/>
    </x:row>
    <x:row r="39" ht="23" customHeight="1">
      <x:c r="A39" s="2"/>
      <x:c r="B39" s="2"/>
      <x:c r="C39" s="2"/>
      <x:c r="D39" s="2"/>
      <x:c r="E39" s="2"/>
      <x:c r="F39" s="2"/>
      <x:c r="G39" s="2"/>
      <x:c r="H39" s="2"/>
    </x:row>
    <x:row r="40" ht="23" customHeight="1">
      <x:c r="A40" s="2"/>
      <x:c r="B40" s="27" t="str">
        <x:v>Review status flags</x:v>
      </x:c>
      <x:c r="C40" s="23"/>
      <x:c r="D40" s="23"/>
      <x:c r="E40" s="23"/>
      <x:c r="F40" s="23"/>
      <x:c r="G40" s="23"/>
      <x:c r="H40" s="23"/>
    </x:row>
    <x:row r="41" ht="48" customHeight="1">
      <x:c r="A41" s="2"/>
      <x:c r="B41" s="43" t="str">
        <x:v>Check entry = missing/invalid input or missing/duplicate master name. Duplicate ref = the same Type + Reference appears twice within its register. Overpaid = paid amount exceeds document amount. Fix these flags before relying on totals.</x:v>
      </x:c>
      <x:c r="C41" s="43"/>
      <x:c r="D41" s="43"/>
      <x:c r="E41" s="43"/>
      <x:c r="F41" s="43"/>
      <x:c r="G41" s="43"/>
      <x:c r="H41" s="43"/>
    </x:row>
    <x:row r="42" ht="23" customHeight="1">
      <x:c r="A42" s="2"/>
      <x:c r="B42" s="2"/>
      <x:c r="C42" s="2"/>
      <x:c r="D42" s="2"/>
      <x:c r="E42" s="2"/>
      <x:c r="F42" s="2"/>
      <x:c r="G42" s="2"/>
      <x:c r="H42" s="2"/>
    </x:row>
    <x:row r="43" ht="23" customHeight="1">
      <x:c r="A43" s="2"/>
      <x:c r="B43" s="27" t="str">
        <x:v>How Products &amp; Services work</x:v>
      </x:c>
      <x:c r="C43" s="23"/>
      <x:c r="D43" s="23"/>
      <x:c r="E43" s="23"/>
      <x:c r="F43" s="23"/>
      <x:c r="G43" s="23"/>
      <x:c r="H43" s="23"/>
    </x:row>
    <x:row r="44" ht="48" customHeight="1">
      <x:c r="A44" s="2"/>
      <x:c r="B44" s="43" t="str">
        <x:v>The optional dropdown tags the document. Reference rates do not auto-fill or change recorded amounts. One row is one complete document. For several items, leave the tag blank and describe the document in Description/Notes.</x:v>
      </x:c>
      <x:c r="C44" s="43"/>
      <x:c r="D44" s="43"/>
      <x:c r="E44" s="43"/>
      <x:c r="F44" s="43"/>
      <x:c r="G44" s="43"/>
      <x:c r="H44" s="43"/>
    </x:row>
    <x:row r="45" ht="23" customHeight="1">
      <x:c r="A45" s="2"/>
      <x:c r="B45" s="2"/>
      <x:c r="C45" s="2"/>
      <x:c r="D45" s="2"/>
      <x:c r="E45" s="2"/>
      <x:c r="F45" s="2"/>
      <x:c r="G45" s="2"/>
      <x:c r="H45" s="2"/>
    </x:row>
    <x:row r="46" ht="23" customHeight="1">
      <x:c r="A46" s="2"/>
      <x:c r="B46" s="27" t="str">
        <x:v>Capacity and scope</x:v>
      </x:c>
      <x:c r="C46" s="23"/>
      <x:c r="D46" s="23"/>
      <x:c r="E46" s="23"/>
      <x:c r="F46" s="23"/>
      <x:c r="G46" s="23"/>
      <x:c r="H46" s="23"/>
    </x:row>
    <x:row r="47" ht="48" customHeight="1">
      <x:c r="A47" s="2"/>
      <x:c r="B47" s="43" t="str">
        <x:v>200 income rows, 200 expense rows and 100 records per masterlist. Add within these prepared ranges. Beyond them, validation and summary ranges must be extended. Inventory, tax, transfers, loans, refunds and credit notes are outside this starter.</x:v>
      </x:c>
      <x:c r="C47" s="43"/>
      <x:c r="D47" s="43"/>
      <x:c r="E47" s="43"/>
      <x:c r="F47" s="43"/>
      <x:c r="G47" s="43"/>
      <x:c r="H47" s="43"/>
    </x:row>
    <x:row r="48" ht="23" customHeight="1">
      <x:c r="A48" s="2"/>
      <x:c r="B48" s="2"/>
      <x:c r="C48" s="2"/>
      <x:c r="D48" s="2"/>
      <x:c r="E48" s="2"/>
      <x:c r="F48" s="2"/>
      <x:c r="G48" s="2"/>
      <x:c r="H48" s="2"/>
    </x:row>
    <x:row r="49" ht="23" customHeight="1">
      <x:c r="A49" s="2"/>
      <x:c r="B49" s="27" t="str">
        <x:v>Excel controls</x:v>
      </x:c>
      <x:c r="C49" s="23"/>
      <x:c r="D49" s="23"/>
      <x:c r="E49" s="23"/>
      <x:c r="F49" s="23"/>
      <x:c r="G49" s="23"/>
      <x:c r="H49" s="23"/>
    </x:row>
    <x:row r="50" ht="48" customHeight="1">
      <x:c r="A50" s="2"/>
      <x:c r="B50" s="43" t="str">
        <x:v>Click a dropdown cell to choose an option. Header filters help locate records. Amber cells are editable; gray columns calculate. If values do not refresh, set Formulas &gt; Calculation Options &gt; Automatic.</x:v>
      </x:c>
      <x:c r="C50" s="43"/>
      <x:c r="D50" s="43"/>
      <x:c r="E50" s="43"/>
      <x:c r="F50" s="43"/>
      <x:c r="G50" s="43"/>
      <x:c r="H50" s="43"/>
    </x:row>
    <x:row r="51" ht="23" customHeight="1">
      <x:c r="A51" s="2"/>
      <x:c r="B51" s="2"/>
      <x:c r="C51" s="2"/>
      <x:c r="D51" s="2"/>
      <x:c r="E51" s="2"/>
      <x:c r="F51" s="2"/>
      <x:c r="G51" s="2"/>
      <x:c r="H51" s="2"/>
    </x:row>
    <x:row r="52" ht="23" customHeight="1">
      <x:c r="A52" s="2"/>
      <x:c r="B52" s="2"/>
      <x:c r="C52" s="2"/>
      <x:c r="D52" s="2"/>
      <x:c r="E52" s="2"/>
      <x:c r="F52" s="2"/>
      <x:c r="G52" s="2"/>
      <x:c r="H52" s="2"/>
    </x:row>
    <x:row r="53" ht="23" customHeight="1">
      <x:c r="A53" s="2"/>
      <x:c r="B53" s="2"/>
      <x:c r="C53" s="2"/>
      <x:c r="D53" s="2"/>
      <x:c r="E53" s="2"/>
      <x:c r="F53" s="2"/>
      <x:c r="G53" s="2"/>
      <x:c r="H53" s="2"/>
    </x:row>
    <x:row r="54" ht="23" customHeight="1">
      <x:c r="A54" s="2"/>
      <x:c r="B54" s="2"/>
      <x:c r="C54" s="2"/>
      <x:c r="D54" s="2"/>
      <x:c r="E54" s="2"/>
      <x:c r="F54" s="2"/>
      <x:c r="G54" s="2"/>
      <x:c r="H54" s="2"/>
    </x:row>
  </x:sheetData>
  <x:mergeCells>
    <x:mergeCell ref="B5:H5"/>
    <x:mergeCell ref="B8:H8"/>
    <x:mergeCell ref="B11:H11"/>
    <x:mergeCell ref="B14:H14"/>
    <x:mergeCell ref="B17:H17"/>
    <x:mergeCell ref="B20:H20"/>
    <x:mergeCell ref="B23:H23"/>
    <x:mergeCell ref="B26:H26"/>
    <x:mergeCell ref="B29:H29"/>
    <x:mergeCell ref="B32:H32"/>
    <x:mergeCell ref="B35:H35"/>
    <x:mergeCell ref="B38:H38"/>
    <x:mergeCell ref="B41:H41"/>
    <x:mergeCell ref="B44:H44"/>
    <x:mergeCell ref="B47:H47"/>
    <x:mergeCell ref="B50:H50"/>
  </x:mergeCells>
  <x:pageMargins left="0.7" right="0.7" top="0.75" bottom="0.75" header="0.3" footer="0.3"/>
</x:worksheet>
</file>